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gio\Desktop\"/>
    </mc:Choice>
  </mc:AlternateContent>
  <bookViews>
    <workbookView xWindow="0" yWindow="0" windowWidth="24000" windowHeight="9735"/>
  </bookViews>
  <sheets>
    <sheet name="ZFM" sheetId="1" r:id="rId1"/>
    <sheet name="Outra UF" sheetId="2" r:id="rId2"/>
  </sheets>
  <definedNames>
    <definedName name="_xlnm.Print_Area" localSheetId="0">ZFM!$A$15:$F$89</definedName>
  </definedNames>
  <calcPr calcId="171027"/>
</workbook>
</file>

<file path=xl/calcChain.xml><?xml version="1.0" encoding="utf-8"?>
<calcChain xmlns="http://schemas.openxmlformats.org/spreadsheetml/2006/main">
  <c r="D73" i="1" l="1"/>
  <c r="D11" i="1" l="1"/>
  <c r="F16" i="2"/>
  <c r="F39" i="2" l="1"/>
  <c r="F34" i="2"/>
  <c r="F37" i="1" l="1"/>
  <c r="F10" i="2"/>
  <c r="D10" i="2"/>
  <c r="F41" i="1" l="1"/>
  <c r="F40" i="2" l="1"/>
  <c r="F45" i="2" s="1"/>
  <c r="F35" i="2"/>
  <c r="F17" i="2"/>
  <c r="F11" i="1"/>
  <c r="F43" i="1"/>
  <c r="F44" i="1" s="1"/>
  <c r="F49" i="1" s="1"/>
  <c r="F18" i="1"/>
  <c r="F20" i="1" s="1"/>
  <c r="F43" i="2" l="1"/>
  <c r="F39" i="1"/>
  <c r="F50" i="1" s="1"/>
  <c r="F27" i="1"/>
  <c r="F19" i="1"/>
  <c r="F21" i="1" s="1"/>
  <c r="F48" i="1"/>
  <c r="F38" i="1"/>
  <c r="F42" i="1"/>
  <c r="F18" i="2"/>
  <c r="F19" i="2" s="1"/>
  <c r="F38" i="2"/>
  <c r="F47" i="2" s="1"/>
  <c r="F40" i="1"/>
  <c r="F51" i="1" s="1"/>
  <c r="F37" i="2"/>
  <c r="F36" i="2" l="1"/>
  <c r="F22" i="1"/>
  <c r="F47" i="1"/>
  <c r="F46" i="1" s="1"/>
  <c r="F45" i="1"/>
  <c r="F29" i="1"/>
  <c r="F24" i="1"/>
  <c r="F34" i="1" s="1"/>
  <c r="F25" i="1"/>
  <c r="F35" i="1" s="1"/>
  <c r="F28" i="1"/>
  <c r="F25" i="2"/>
  <c r="F26" i="2"/>
  <c r="F22" i="2"/>
  <c r="F31" i="2" s="1"/>
  <c r="F23" i="2"/>
  <c r="F32" i="2" s="1"/>
  <c r="F20" i="2"/>
  <c r="F46" i="2"/>
  <c r="F21" i="2" l="1"/>
  <c r="F30" i="2" s="1"/>
  <c r="F52" i="1"/>
  <c r="F23" i="1"/>
  <c r="F26" i="1" s="1"/>
  <c r="F44" i="2"/>
  <c r="F42" i="2" s="1"/>
  <c r="F41" i="2"/>
  <c r="F24" i="2" l="1"/>
  <c r="F27" i="2" s="1"/>
  <c r="F48" i="2"/>
  <c r="F33" i="1"/>
  <c r="F32" i="1"/>
  <c r="F29" i="2" l="1"/>
  <c r="F28" i="2" s="1"/>
  <c r="F33" i="2" s="1"/>
  <c r="F49" i="2" s="1"/>
  <c r="F30" i="1"/>
  <c r="F31" i="1"/>
  <c r="F36" i="1" l="1"/>
  <c r="F53" i="1" s="1"/>
  <c r="F50" i="2"/>
  <c r="F51" i="2"/>
  <c r="F52" i="2" l="1"/>
  <c r="F68" i="2" s="1"/>
  <c r="F54" i="1"/>
  <c r="F55" i="1"/>
  <c r="F56" i="1" l="1"/>
  <c r="F77" i="1" s="1"/>
  <c r="F72" i="2" l="1"/>
  <c r="F62" i="2"/>
  <c r="F67" i="2" s="1"/>
  <c r="F66" i="2" s="1"/>
  <c r="F63" i="2"/>
  <c r="F64" i="2"/>
  <c r="F65" i="2"/>
  <c r="F54" i="2"/>
  <c r="F57" i="2"/>
  <c r="F55" i="2"/>
  <c r="F56" i="2"/>
  <c r="F59" i="2"/>
  <c r="F70" i="2"/>
  <c r="F58" i="2" l="1"/>
  <c r="F66" i="1"/>
  <c r="F61" i="2"/>
  <c r="F60" i="1"/>
  <c r="F67" i="1"/>
  <c r="F80" i="1" s="1"/>
  <c r="F70" i="1"/>
  <c r="F58" i="1"/>
  <c r="F63" i="1"/>
  <c r="F68" i="1"/>
  <c r="F81" i="1"/>
  <c r="F61" i="1"/>
  <c r="F59" i="1"/>
  <c r="F69" i="1"/>
  <c r="F53" i="2" l="1"/>
  <c r="F60" i="2" s="1"/>
  <c r="F71" i="2"/>
  <c r="F73" i="2" s="1"/>
  <c r="F75" i="2" s="1"/>
  <c r="F74" i="2" s="1"/>
  <c r="F62" i="1"/>
  <c r="F57" i="1" s="1"/>
  <c r="F65" i="1"/>
  <c r="F73" i="1"/>
  <c r="F79" i="1"/>
  <c r="F83" i="1" s="1"/>
  <c r="F85" i="1" s="1"/>
  <c r="F84" i="1" s="1"/>
  <c r="F79" i="2" l="1"/>
  <c r="F76" i="2" s="1"/>
  <c r="F64" i="1"/>
  <c r="F89" i="1"/>
  <c r="F88" i="1" s="1"/>
  <c r="F74" i="1"/>
  <c r="F76" i="1"/>
  <c r="F75" i="1"/>
  <c r="F77" i="2" l="1"/>
  <c r="F78" i="2"/>
  <c r="F86" i="1"/>
  <c r="F87" i="1"/>
  <c r="F71" i="1"/>
</calcChain>
</file>

<file path=xl/sharedStrings.xml><?xml version="1.0" encoding="utf-8"?>
<sst xmlns="http://schemas.openxmlformats.org/spreadsheetml/2006/main" count="317" uniqueCount="135">
  <si>
    <t>RAZÃO SOCIAL:</t>
  </si>
  <si>
    <t>CCA:</t>
  </si>
  <si>
    <t>PRODUTO:</t>
  </si>
  <si>
    <t>NCM:</t>
  </si>
  <si>
    <t>NÍVEL DE CRÉDITO ESTÍMULO:</t>
  </si>
  <si>
    <t>I - PRODUZIDO NA ZONA FRANCA DE MANAUS</t>
  </si>
  <si>
    <t>COMPOSIÇÃO CUSTO</t>
  </si>
  <si>
    <t>Percentual</t>
  </si>
  <si>
    <t>Descrição</t>
  </si>
  <si>
    <t>Valor (R$)</t>
  </si>
  <si>
    <t>VALOR TOTAL DOS INSUMOS</t>
  </si>
  <si>
    <t>01. FOB - Insumos Importados</t>
  </si>
  <si>
    <t>Frete internacional</t>
  </si>
  <si>
    <t>FOB (%)</t>
  </si>
  <si>
    <t>Seguro</t>
  </si>
  <si>
    <t>02. Valor aduaneiro dos insumos</t>
  </si>
  <si>
    <t>Imposto Importação</t>
  </si>
  <si>
    <t>CIF (%)</t>
  </si>
  <si>
    <t>IPI</t>
  </si>
  <si>
    <t>CIF + II (%)</t>
  </si>
  <si>
    <t>PIS</t>
  </si>
  <si>
    <t>CIF</t>
  </si>
  <si>
    <t>Cofins</t>
  </si>
  <si>
    <t>ICMS</t>
  </si>
  <si>
    <t>CIF + IPI +PIS + Cofins (%)</t>
  </si>
  <si>
    <t>FTI sobre importação</t>
  </si>
  <si>
    <t>Frete local</t>
  </si>
  <si>
    <t>Outras taxas desembaraço</t>
  </si>
  <si>
    <t>03. Valor Total insumos importados</t>
  </si>
  <si>
    <t>Créditos de imposto</t>
  </si>
  <si>
    <t>NIHIL</t>
  </si>
  <si>
    <t>das compras</t>
  </si>
  <si>
    <t>04. Custo do material Importado</t>
  </si>
  <si>
    <t xml:space="preserve"> (%)</t>
  </si>
  <si>
    <t xml:space="preserve"> % média de 12%, 7% e 4%</t>
  </si>
  <si>
    <t>FTI compras nacionais</t>
  </si>
  <si>
    <t>das compras (%)</t>
  </si>
  <si>
    <t>ICMS compras locais</t>
  </si>
  <si>
    <t>compras locais e crédito p. regional.</t>
  </si>
  <si>
    <t>Total insumos nacionais+locais com impostos</t>
  </si>
  <si>
    <t>Créditos imposto (compras nacionais+locais)</t>
  </si>
  <si>
    <t>(12%, 7% e 4%)</t>
  </si>
  <si>
    <t>(18% e 7%)</t>
  </si>
  <si>
    <t>05. Custo do material Nacional + Local</t>
  </si>
  <si>
    <t>06. Custo total dos insumos</t>
  </si>
  <si>
    <t>Mão de obra (direta e indireta)</t>
  </si>
  <si>
    <t>% custo material</t>
  </si>
  <si>
    <t xml:space="preserve">Despesas gerais </t>
  </si>
  <si>
    <t>Despesas operacionais</t>
  </si>
  <si>
    <t>Despesas de venda</t>
  </si>
  <si>
    <t>(%) preço venda</t>
  </si>
  <si>
    <t>Frete - logística</t>
  </si>
  <si>
    <t>Despesas Administrativas</t>
  </si>
  <si>
    <t>Despesas Financeiras</t>
  </si>
  <si>
    <t>Pesquisa &amp; Desenvolvimento</t>
  </si>
  <si>
    <t>(%) preço venda líq. de tributos</t>
  </si>
  <si>
    <t>Margem operacional</t>
  </si>
  <si>
    <t>08. Custo total para produção e venda</t>
  </si>
  <si>
    <t>Tributação sobre venda</t>
  </si>
  <si>
    <t>(%) alíquota média (12%, 7%)</t>
  </si>
  <si>
    <t>FTI - 1%</t>
  </si>
  <si>
    <t>(%) faturamento</t>
  </si>
  <si>
    <t>Incentivo Fiscal Estadual</t>
  </si>
  <si>
    <t>UEA - 10%</t>
  </si>
  <si>
    <t>(%) sobre o incentivo</t>
  </si>
  <si>
    <t>FMPES - 6%</t>
  </si>
  <si>
    <t>UEA - 1,5%</t>
  </si>
  <si>
    <t>09. Preço unitário de venda</t>
  </si>
  <si>
    <t>Crédito ICMS</t>
  </si>
  <si>
    <t>Crédito PIS/Cofins</t>
  </si>
  <si>
    <t>Glosa de crédito de ICMS - recolhimento</t>
  </si>
  <si>
    <t>Informar o vr da glosa</t>
  </si>
  <si>
    <t>Custo do Distribuidor</t>
  </si>
  <si>
    <t>Preço de venda (-) créditos</t>
  </si>
  <si>
    <t>Margem líquida do Distribuidor</t>
  </si>
  <si>
    <t>Preço Líquido(%)</t>
  </si>
  <si>
    <t>Preço Líquido Revenda</t>
  </si>
  <si>
    <t>Preço venda (%)</t>
  </si>
  <si>
    <t>12. Preço Venda - Preço de Varejo</t>
  </si>
  <si>
    <t>Matriz de Insumos/Componentes</t>
  </si>
  <si>
    <t>%</t>
  </si>
  <si>
    <t>Matriz Destino da Produção</t>
  </si>
  <si>
    <t>Importação</t>
  </si>
  <si>
    <t>Exportação</t>
  </si>
  <si>
    <t>Nacional</t>
  </si>
  <si>
    <t>Local</t>
  </si>
  <si>
    <t>TOTAL</t>
  </si>
  <si>
    <t>Índice de redução do II/CRA</t>
  </si>
  <si>
    <t>Observações:</t>
  </si>
  <si>
    <t>1. deverá ser preenchida uma planilha para cada produto fabricado no Amazonas com adicional de incentivo fiscal</t>
  </si>
  <si>
    <t>3. na hipótese de não haver percentual fixo, o campo "percentual" deverá corresponder à média ponderada ou à moda do item</t>
  </si>
  <si>
    <t>4. o campo glosa de crédito deve ser preenchido somente se o fisco de outra UF exigir o estorno de crédito com recolhimento</t>
  </si>
  <si>
    <t>5. o preço do campo Preço Líquido Revenda só deverá ser preenchido se não houve retenção de Substituição Tribuária</t>
  </si>
  <si>
    <t>6. as despesas gerais do item 5 correspondem ao custo com depreciação, energia elétrica, manutenção, limpeza da planta fabril, etc.</t>
  </si>
  <si>
    <t>7. deverá ser preenchida primeiramente a matriz insumos/componentes</t>
  </si>
  <si>
    <t>8. o II do item 2 deverá ser preenchido quando não for hipótese de suspensão do imposto</t>
  </si>
  <si>
    <t>9. o crédito estímulo a ser utilizado deverá ser o de 55% para que fique demonstrada a perda de competitividade</t>
  </si>
  <si>
    <t>II - PRODUZIDO EM:         (informar a unidade federada)</t>
  </si>
  <si>
    <t>CIF (+) ICMS</t>
  </si>
  <si>
    <t>compras locais</t>
  </si>
  <si>
    <t>% Custo Total do Insumo</t>
  </si>
  <si>
    <t>Despesas gerais</t>
  </si>
  <si>
    <t>(%) Preço venda</t>
  </si>
  <si>
    <t>(%) Preço venda líq. de tributos</t>
  </si>
  <si>
    <t>Incentivos Fiscais</t>
  </si>
  <si>
    <t>Incentivo concedido pelo Estado</t>
  </si>
  <si>
    <t>Matriz de insumos/componentes</t>
  </si>
  <si>
    <t>Importados</t>
  </si>
  <si>
    <t>Nacionais</t>
  </si>
  <si>
    <t>1. deverá ser preenchida uma planilha para os mesmos produtos fabricados no PIM se produzidos em outra UF</t>
  </si>
  <si>
    <t>3. o campo "Crédito de ICMS" da coluna "Valores" do Preço venda (para revenda) só deverá ser preenchido se não houver retenção de Substituição Tribuária</t>
  </si>
  <si>
    <t>4. na hipótese de produtos com vários modelos ou tecnologias diferenciadas, deverá ser informada aquele com maior faturamento</t>
  </si>
  <si>
    <t>5. na hipótese de não haver percentual fixo, o campo "percentual" deverá corresponder à média ponderada ou à moda do item</t>
  </si>
  <si>
    <t>(%) Saldo ICMS</t>
  </si>
  <si>
    <t>% integral sobre CIF</t>
  </si>
  <si>
    <t>Redução do ICMS na importação</t>
  </si>
  <si>
    <t>Crédito Estímulo</t>
  </si>
  <si>
    <t>07. Custo Industrial</t>
  </si>
  <si>
    <r>
      <t xml:space="preserve">ICMS </t>
    </r>
    <r>
      <rPr>
        <sz val="10"/>
        <color rgb="FFFF0000"/>
        <rFont val="Calibri"/>
        <family val="2"/>
      </rPr>
      <t>compras nacionais</t>
    </r>
  </si>
  <si>
    <t>(%) preço de venda</t>
  </si>
  <si>
    <t>% do incentivo repassado ao preço</t>
  </si>
  <si>
    <t>% média de 18%, 12% e 7%</t>
  </si>
  <si>
    <t>Valor do insumo nacional sem imposto</t>
  </si>
  <si>
    <t>Valor dos insumos locais sem imposto</t>
  </si>
  <si>
    <t>Valor do insumo local sem imposto</t>
  </si>
  <si>
    <t>(%) média das aliquotas efetivas</t>
  </si>
  <si>
    <t>Redução IPI - Lei nº 8.248/91</t>
  </si>
  <si>
    <t>10. ICMS Substituição Tributária</t>
  </si>
  <si>
    <t>11. Preço venda com ICMS ST</t>
  </si>
  <si>
    <t>10. poderá ser preenchida mais de uma planilha a fim de demonstrar que o produto carece do incentivo adicional</t>
  </si>
  <si>
    <t>2. os campos realçados de verde deverão ser preenchidos obrigatoriamente pela indústria ainda que com "zeros"</t>
  </si>
  <si>
    <t>CIF+ II + IPI + PIS/COFINS (%)</t>
  </si>
  <si>
    <t>11. Preço de venda com ICMS ST</t>
  </si>
  <si>
    <r>
      <t xml:space="preserve">11. A planilha deverá ser enviada eletronicamente para o e-mail: </t>
    </r>
    <r>
      <rPr>
        <b/>
        <sz val="10"/>
        <rFont val="Calibri"/>
        <family val="2"/>
      </rPr>
      <t>dpe@seplancti.am.gov.br</t>
    </r>
    <r>
      <rPr>
        <sz val="10"/>
        <rFont val="Calibri"/>
        <family val="2"/>
      </rPr>
      <t xml:space="preserve">; Para facilitar o controle, coloque o </t>
    </r>
    <r>
      <rPr>
        <b/>
        <sz val="10"/>
        <rFont val="Calibri"/>
        <family val="2"/>
      </rPr>
      <t>CCA da empresa no início do nome do arquivo</t>
    </r>
    <r>
      <rPr>
        <sz val="10"/>
        <rFont val="Calibri"/>
        <family val="2"/>
      </rPr>
      <t>.</t>
    </r>
  </si>
  <si>
    <r>
      <t xml:space="preserve">6. A planilha deverá ser enviada eletronicamente para o e-mail: </t>
    </r>
    <r>
      <rPr>
        <b/>
        <sz val="10"/>
        <rFont val="Calibri"/>
        <family val="2"/>
      </rPr>
      <t>dpe@seplancti.am.gov.br</t>
    </r>
    <r>
      <rPr>
        <sz val="10"/>
        <rFont val="Calibri"/>
        <family val="2"/>
      </rPr>
      <t xml:space="preserve">; Para facilitar o controle, coloque o </t>
    </r>
    <r>
      <rPr>
        <b/>
        <sz val="10"/>
        <rFont val="Calibri"/>
        <family val="2"/>
      </rPr>
      <t>CCA da empresa no início do nome do arquivo</t>
    </r>
    <r>
      <rPr>
        <sz val="10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</si>
</sst>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00&quot;.&quot;000&quot;.&quot;000&quot;-&quot;0"/>
    <numFmt numFmtId="166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  <scheme val="minor"/>
    </font>
    <font>
      <sz val="10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84">
    <xf numFmtId="0" fontId="0" fillId="0" borderId="0" xfId="0"/>
    <xf numFmtId="43" fontId="2" fillId="0" borderId="0" xfId="1" applyNumberFormat="1" applyFont="1" applyAlignment="1" applyProtection="1">
      <alignment vertical="center"/>
    </xf>
    <xf numFmtId="0" fontId="2" fillId="0" borderId="0" xfId="3" applyFont="1" applyAlignment="1" applyProtection="1">
      <alignment vertical="center"/>
    </xf>
    <xf numFmtId="43" fontId="4" fillId="3" borderId="4" xfId="1" applyNumberFormat="1" applyFont="1" applyFill="1" applyBorder="1" applyAlignment="1" applyProtection="1">
      <alignment horizontal="center" vertical="center" wrapText="1"/>
    </xf>
    <xf numFmtId="43" fontId="2" fillId="2" borderId="4" xfId="1" applyNumberFormat="1" applyFont="1" applyFill="1" applyBorder="1" applyAlignment="1" applyProtection="1">
      <alignment vertical="center"/>
    </xf>
    <xf numFmtId="2" fontId="2" fillId="2" borderId="4" xfId="3" applyNumberFormat="1" applyFont="1" applyFill="1" applyBorder="1" applyAlignment="1" applyProtection="1">
      <alignment vertical="center"/>
    </xf>
    <xf numFmtId="2" fontId="4" fillId="4" borderId="4" xfId="3" applyNumberFormat="1" applyFont="1" applyFill="1" applyBorder="1" applyAlignment="1" applyProtection="1">
      <alignment vertical="center"/>
    </xf>
    <xf numFmtId="43" fontId="2" fillId="2" borderId="4" xfId="1" quotePrefix="1" applyNumberFormat="1" applyFont="1" applyFill="1" applyBorder="1" applyAlignment="1" applyProtection="1">
      <alignment horizontal="left" vertical="center"/>
    </xf>
    <xf numFmtId="2" fontId="4" fillId="2" borderId="4" xfId="3" applyNumberFormat="1" applyFont="1" applyFill="1" applyBorder="1" applyAlignment="1" applyProtection="1">
      <alignment vertical="center"/>
    </xf>
    <xf numFmtId="43" fontId="4" fillId="2" borderId="5" xfId="1" applyNumberFormat="1" applyFont="1" applyFill="1" applyBorder="1" applyAlignment="1" applyProtection="1">
      <alignment vertical="center"/>
    </xf>
    <xf numFmtId="2" fontId="2" fillId="2" borderId="4" xfId="1" applyNumberFormat="1" applyFont="1" applyFill="1" applyBorder="1" applyAlignment="1" applyProtection="1">
      <alignment vertical="center"/>
    </xf>
    <xf numFmtId="2" fontId="4" fillId="0" borderId="4" xfId="1" applyNumberFormat="1" applyFont="1" applyBorder="1" applyAlignment="1" applyProtection="1">
      <alignment horizontal="right" vertical="center"/>
    </xf>
    <xf numFmtId="43" fontId="2" fillId="2" borderId="0" xfId="1" applyNumberFormat="1" applyFont="1" applyFill="1" applyBorder="1" applyAlignment="1" applyProtection="1">
      <alignment vertical="center"/>
    </xf>
    <xf numFmtId="43" fontId="4" fillId="2" borderId="7" xfId="1" applyNumberFormat="1" applyFont="1" applyFill="1" applyBorder="1" applyAlignment="1" applyProtection="1">
      <alignment vertical="center"/>
    </xf>
    <xf numFmtId="0" fontId="6" fillId="0" borderId="0" xfId="3" applyFont="1" applyAlignment="1" applyProtection="1">
      <alignment vertical="center"/>
    </xf>
    <xf numFmtId="43" fontId="4" fillId="0" borderId="8" xfId="1" quotePrefix="1" applyNumberFormat="1" applyFont="1" applyFill="1" applyBorder="1" applyAlignment="1" applyProtection="1">
      <alignment horizontal="left" vertical="center"/>
    </xf>
    <xf numFmtId="2" fontId="4" fillId="0" borderId="4" xfId="3" applyNumberFormat="1" applyFont="1" applyFill="1" applyBorder="1" applyAlignment="1" applyProtection="1">
      <alignment vertical="center"/>
    </xf>
    <xf numFmtId="43" fontId="4" fillId="0" borderId="9" xfId="1" quotePrefix="1" applyNumberFormat="1" applyFont="1" applyFill="1" applyBorder="1" applyAlignment="1" applyProtection="1">
      <alignment horizontal="left" vertical="center"/>
    </xf>
    <xf numFmtId="2" fontId="2" fillId="0" borderId="4" xfId="3" applyNumberFormat="1" applyFont="1" applyFill="1" applyBorder="1" applyAlignment="1" applyProtection="1">
      <alignment vertical="center"/>
    </xf>
    <xf numFmtId="2" fontId="2" fillId="0" borderId="5" xfId="3" applyNumberFormat="1" applyFont="1" applyFill="1" applyBorder="1" applyAlignment="1" applyProtection="1">
      <alignment vertical="center"/>
    </xf>
    <xf numFmtId="43" fontId="4" fillId="2" borderId="6" xfId="1" quotePrefix="1" applyNumberFormat="1" applyFont="1" applyFill="1" applyBorder="1" applyAlignment="1" applyProtection="1">
      <alignment vertical="center"/>
    </xf>
    <xf numFmtId="2" fontId="4" fillId="3" borderId="4" xfId="3" applyNumberFormat="1" applyFont="1" applyFill="1" applyBorder="1" applyAlignment="1" applyProtection="1">
      <alignment vertical="center"/>
    </xf>
    <xf numFmtId="43" fontId="4" fillId="0" borderId="8" xfId="1" quotePrefix="1" applyNumberFormat="1" applyFont="1" applyFill="1" applyBorder="1" applyAlignment="1" applyProtection="1">
      <alignment vertical="center"/>
    </xf>
    <xf numFmtId="43" fontId="4" fillId="0" borderId="9" xfId="1" quotePrefix="1" applyNumberFormat="1" applyFont="1" applyFill="1" applyBorder="1" applyAlignment="1" applyProtection="1">
      <alignment vertical="center"/>
    </xf>
    <xf numFmtId="43" fontId="2" fillId="0" borderId="4" xfId="1" applyNumberFormat="1" applyFont="1" applyFill="1" applyBorder="1" applyAlignment="1" applyProtection="1">
      <alignment vertical="center"/>
    </xf>
    <xf numFmtId="39" fontId="2" fillId="0" borderId="0" xfId="3" applyNumberFormat="1" applyFont="1" applyAlignment="1" applyProtection="1">
      <alignment vertical="center"/>
    </xf>
    <xf numFmtId="2" fontId="4" fillId="2" borderId="3" xfId="3" applyNumberFormat="1" applyFont="1" applyFill="1" applyBorder="1" applyAlignment="1" applyProtection="1">
      <alignment vertical="center"/>
    </xf>
    <xf numFmtId="0" fontId="2" fillId="0" borderId="0" xfId="3" applyFont="1" applyBorder="1" applyAlignment="1" applyProtection="1">
      <alignment vertical="center"/>
    </xf>
    <xf numFmtId="10" fontId="7" fillId="2" borderId="4" xfId="2" applyNumberFormat="1" applyFont="1" applyFill="1" applyBorder="1" applyAlignment="1" applyProtection="1">
      <alignment horizontal="center" vertical="center"/>
    </xf>
    <xf numFmtId="43" fontId="7" fillId="2" borderId="4" xfId="1" applyNumberFormat="1" applyFont="1" applyFill="1" applyBorder="1" applyAlignment="1" applyProtection="1">
      <alignment vertical="center"/>
    </xf>
    <xf numFmtId="0" fontId="2" fillId="2" borderId="4" xfId="3" applyFont="1" applyFill="1" applyBorder="1" applyAlignment="1" applyProtection="1">
      <alignment horizontal="center" vertical="center"/>
    </xf>
    <xf numFmtId="0" fontId="2" fillId="0" borderId="18" xfId="3" applyFont="1" applyBorder="1" applyAlignment="1" applyProtection="1">
      <alignment vertical="center"/>
    </xf>
    <xf numFmtId="43" fontId="4" fillId="3" borderId="19" xfId="1" applyNumberFormat="1" applyFont="1" applyFill="1" applyBorder="1" applyAlignment="1" applyProtection="1">
      <alignment horizontal="center" vertical="center"/>
    </xf>
    <xf numFmtId="0" fontId="4" fillId="3" borderId="4" xfId="3" applyFont="1" applyFill="1" applyBorder="1" applyAlignment="1" applyProtection="1">
      <alignment horizontal="center" vertical="center"/>
    </xf>
    <xf numFmtId="43" fontId="4" fillId="3" borderId="4" xfId="1" applyNumberFormat="1" applyFont="1" applyFill="1" applyBorder="1" applyAlignment="1" applyProtection="1">
      <alignment horizontal="center" vertical="center"/>
    </xf>
    <xf numFmtId="0" fontId="2" fillId="3" borderId="4" xfId="3" applyFont="1" applyFill="1" applyBorder="1" applyAlignment="1" applyProtection="1">
      <alignment horizontal="center" vertical="center"/>
    </xf>
    <xf numFmtId="43" fontId="2" fillId="0" borderId="19" xfId="1" applyNumberFormat="1" applyFont="1" applyBorder="1" applyAlignment="1" applyProtection="1">
      <alignment vertical="center"/>
    </xf>
    <xf numFmtId="43" fontId="2" fillId="0" borderId="4" xfId="1" applyNumberFormat="1" applyFont="1" applyBorder="1" applyAlignment="1" applyProtection="1">
      <alignment vertical="center"/>
    </xf>
    <xf numFmtId="43" fontId="4" fillId="0" borderId="19" xfId="1" applyNumberFormat="1" applyFont="1" applyBorder="1" applyAlignment="1" applyProtection="1">
      <alignment vertical="center"/>
    </xf>
    <xf numFmtId="10" fontId="4" fillId="2" borderId="4" xfId="3" applyNumberFormat="1" applyFont="1" applyFill="1" applyBorder="1" applyAlignment="1" applyProtection="1">
      <alignment vertical="center"/>
    </xf>
    <xf numFmtId="43" fontId="4" fillId="2" borderId="4" xfId="1" applyNumberFormat="1" applyFont="1" applyFill="1" applyBorder="1" applyAlignment="1" applyProtection="1">
      <alignment vertical="center"/>
    </xf>
    <xf numFmtId="39" fontId="4" fillId="3" borderId="4" xfId="4" applyNumberFormat="1" applyFont="1" applyFill="1" applyBorder="1" applyAlignment="1" applyProtection="1">
      <alignment vertical="center"/>
    </xf>
    <xf numFmtId="39" fontId="2" fillId="2" borderId="4" xfId="3" applyNumberFormat="1" applyFont="1" applyFill="1" applyBorder="1" applyAlignment="1" applyProtection="1">
      <alignment vertical="center"/>
    </xf>
    <xf numFmtId="39" fontId="4" fillId="3" borderId="4" xfId="3" applyNumberFormat="1" applyFont="1" applyFill="1" applyBorder="1" applyAlignment="1" applyProtection="1">
      <alignment vertical="center"/>
    </xf>
    <xf numFmtId="39" fontId="4" fillId="2" borderId="4" xfId="3" quotePrefix="1" applyNumberFormat="1" applyFont="1" applyFill="1" applyBorder="1" applyAlignment="1" applyProtection="1">
      <alignment horizontal="right" vertical="center"/>
    </xf>
    <xf numFmtId="0" fontId="2" fillId="2" borderId="5" xfId="3" applyFont="1" applyFill="1" applyBorder="1" applyAlignment="1" applyProtection="1">
      <alignment vertical="center"/>
    </xf>
    <xf numFmtId="39" fontId="4" fillId="2" borderId="4" xfId="3" applyNumberFormat="1" applyFont="1" applyFill="1" applyBorder="1" applyAlignment="1" applyProtection="1">
      <alignment vertical="center"/>
    </xf>
    <xf numFmtId="0" fontId="2" fillId="2" borderId="6" xfId="3" applyFont="1" applyFill="1" applyBorder="1" applyAlignment="1" applyProtection="1">
      <alignment vertical="center"/>
    </xf>
    <xf numFmtId="0" fontId="2" fillId="2" borderId="0" xfId="3" applyFont="1" applyFill="1" applyBorder="1" applyAlignment="1" applyProtection="1">
      <alignment vertical="center"/>
    </xf>
    <xf numFmtId="0" fontId="2" fillId="2" borderId="7" xfId="3" applyFont="1" applyFill="1" applyBorder="1" applyAlignment="1" applyProtection="1">
      <alignment vertical="center"/>
    </xf>
    <xf numFmtId="0" fontId="2" fillId="2" borderId="31" xfId="3" applyFont="1" applyFill="1" applyBorder="1" applyAlignment="1" applyProtection="1">
      <alignment vertical="center"/>
    </xf>
    <xf numFmtId="0" fontId="2" fillId="2" borderId="4" xfId="3" quotePrefix="1" applyFont="1" applyFill="1" applyBorder="1" applyAlignment="1" applyProtection="1">
      <alignment horizontal="center" vertical="center"/>
    </xf>
    <xf numFmtId="0" fontId="2" fillId="2" borderId="32" xfId="3" applyFont="1" applyFill="1" applyBorder="1" applyAlignment="1" applyProtection="1">
      <alignment vertical="center"/>
    </xf>
    <xf numFmtId="0" fontId="2" fillId="2" borderId="33" xfId="3" applyFont="1" applyFill="1" applyBorder="1" applyAlignment="1" applyProtection="1">
      <alignment vertical="center"/>
    </xf>
    <xf numFmtId="0" fontId="2" fillId="2" borderId="11" xfId="3" applyFont="1" applyFill="1" applyBorder="1" applyAlignment="1" applyProtection="1">
      <alignment vertical="center"/>
    </xf>
    <xf numFmtId="0" fontId="2" fillId="0" borderId="16" xfId="3" applyFont="1" applyFill="1" applyBorder="1" applyAlignment="1" applyProtection="1">
      <alignment vertical="center"/>
    </xf>
    <xf numFmtId="0" fontId="2" fillId="0" borderId="4" xfId="3" applyFont="1" applyFill="1" applyBorder="1" applyAlignment="1" applyProtection="1">
      <alignment vertical="center"/>
    </xf>
    <xf numFmtId="0" fontId="2" fillId="0" borderId="33" xfId="3" applyFont="1" applyFill="1" applyBorder="1" applyAlignment="1" applyProtection="1">
      <alignment vertical="center"/>
    </xf>
    <xf numFmtId="0" fontId="2" fillId="0" borderId="31" xfId="3" applyFont="1" applyFill="1" applyBorder="1" applyAlignment="1" applyProtection="1">
      <alignment vertical="center"/>
    </xf>
    <xf numFmtId="0" fontId="2" fillId="0" borderId="17" xfId="3" applyFont="1" applyFill="1" applyBorder="1" applyAlignment="1" applyProtection="1">
      <alignment vertical="center"/>
    </xf>
    <xf numFmtId="0" fontId="2" fillId="2" borderId="34" xfId="3" applyFont="1" applyFill="1" applyBorder="1" applyAlignment="1" applyProtection="1">
      <alignment vertical="center"/>
    </xf>
    <xf numFmtId="0" fontId="2" fillId="2" borderId="35" xfId="3" applyFont="1" applyFill="1" applyBorder="1" applyAlignment="1" applyProtection="1">
      <alignment vertical="center"/>
    </xf>
    <xf numFmtId="0" fontId="2" fillId="4" borderId="4" xfId="3" applyFont="1" applyFill="1" applyBorder="1" applyAlignment="1" applyProtection="1">
      <alignment vertical="center"/>
    </xf>
    <xf numFmtId="9" fontId="2" fillId="0" borderId="4" xfId="2" applyFont="1" applyFill="1" applyBorder="1" applyAlignment="1" applyProtection="1">
      <alignment horizontal="center" vertical="center"/>
    </xf>
    <xf numFmtId="0" fontId="2" fillId="2" borderId="36" xfId="3" applyFont="1" applyFill="1" applyBorder="1" applyAlignment="1" applyProtection="1">
      <alignment vertical="center"/>
    </xf>
    <xf numFmtId="0" fontId="2" fillId="0" borderId="30" xfId="3" applyFont="1" applyBorder="1" applyAlignment="1" applyProtection="1">
      <alignment vertical="center"/>
    </xf>
    <xf numFmtId="0" fontId="4" fillId="3" borderId="4" xfId="3" applyFont="1" applyFill="1" applyBorder="1" applyAlignment="1" applyProtection="1">
      <alignment vertical="center"/>
    </xf>
    <xf numFmtId="0" fontId="2" fillId="0" borderId="4" xfId="3" applyFont="1" applyBorder="1" applyAlignment="1" applyProtection="1">
      <alignment vertical="center"/>
    </xf>
    <xf numFmtId="0" fontId="4" fillId="0" borderId="4" xfId="3" applyFont="1" applyBorder="1" applyAlignment="1" applyProtection="1">
      <alignment vertical="center"/>
    </xf>
    <xf numFmtId="0" fontId="2" fillId="0" borderId="1" xfId="3" applyFont="1" applyBorder="1" applyAlignment="1" applyProtection="1">
      <alignment vertical="center"/>
    </xf>
    <xf numFmtId="10" fontId="5" fillId="5" borderId="4" xfId="4" applyNumberFormat="1" applyFont="1" applyFill="1" applyBorder="1" applyAlignment="1" applyProtection="1">
      <alignment vertical="center"/>
      <protection locked="0"/>
    </xf>
    <xf numFmtId="10" fontId="5" fillId="5" borderId="4" xfId="4" quotePrefix="1" applyNumberFormat="1" applyFont="1" applyFill="1" applyBorder="1" applyAlignment="1" applyProtection="1">
      <alignment vertical="center"/>
      <protection locked="0"/>
    </xf>
    <xf numFmtId="10" fontId="2" fillId="5" borderId="4" xfId="2" quotePrefix="1" applyNumberFormat="1" applyFont="1" applyFill="1" applyBorder="1" applyAlignment="1" applyProtection="1">
      <alignment vertical="center"/>
      <protection locked="0"/>
    </xf>
    <xf numFmtId="10" fontId="5" fillId="5" borderId="6" xfId="4" applyNumberFormat="1" applyFont="1" applyFill="1" applyBorder="1" applyAlignment="1" applyProtection="1">
      <alignment vertical="center"/>
      <protection locked="0"/>
    </xf>
    <xf numFmtId="10" fontId="5" fillId="5" borderId="5" xfId="4" applyNumberFormat="1" applyFont="1" applyFill="1" applyBorder="1" applyAlignment="1" applyProtection="1">
      <alignment vertical="center"/>
      <protection locked="0"/>
    </xf>
    <xf numFmtId="10" fontId="5" fillId="5" borderId="4" xfId="2" applyNumberFormat="1" applyFont="1" applyFill="1" applyBorder="1" applyAlignment="1" applyProtection="1">
      <alignment vertical="center"/>
      <protection locked="0"/>
    </xf>
    <xf numFmtId="10" fontId="2" fillId="5" borderId="4" xfId="2" applyNumberFormat="1" applyFont="1" applyFill="1" applyBorder="1" applyAlignment="1" applyProtection="1">
      <alignment vertical="center"/>
      <protection locked="0"/>
    </xf>
    <xf numFmtId="2" fontId="2" fillId="5" borderId="4" xfId="3" applyNumberFormat="1" applyFont="1" applyFill="1" applyBorder="1" applyAlignment="1" applyProtection="1">
      <alignment vertical="center"/>
      <protection locked="0"/>
    </xf>
    <xf numFmtId="10" fontId="2" fillId="5" borderId="4" xfId="3" applyNumberFormat="1" applyFont="1" applyFill="1" applyBorder="1" applyAlignment="1" applyProtection="1">
      <alignment vertical="center"/>
      <protection locked="0"/>
    </xf>
    <xf numFmtId="10" fontId="4" fillId="5" borderId="4" xfId="2" applyNumberFormat="1" applyFont="1" applyFill="1" applyBorder="1" applyAlignment="1" applyProtection="1">
      <alignment vertical="center"/>
      <protection locked="0"/>
    </xf>
    <xf numFmtId="2" fontId="4" fillId="6" borderId="4" xfId="3" applyNumberFormat="1" applyFont="1" applyFill="1" applyBorder="1" applyAlignment="1" applyProtection="1">
      <alignment horizontal="right" vertical="center" wrapText="1"/>
    </xf>
    <xf numFmtId="2" fontId="4" fillId="7" borderId="4" xfId="3" applyNumberFormat="1" applyFont="1" applyFill="1" applyBorder="1" applyAlignment="1" applyProtection="1">
      <alignment horizontal="right" vertical="center" wrapText="1"/>
    </xf>
    <xf numFmtId="10" fontId="5" fillId="5" borderId="4" xfId="4" applyNumberFormat="1" applyFont="1" applyFill="1" applyBorder="1" applyAlignment="1" applyProtection="1">
      <alignment horizontal="right" vertical="center"/>
      <protection locked="0"/>
    </xf>
    <xf numFmtId="9" fontId="2" fillId="5" borderId="4" xfId="2" applyFont="1" applyFill="1" applyBorder="1" applyAlignment="1" applyProtection="1">
      <alignment horizontal="right" vertical="center"/>
      <protection locked="0"/>
    </xf>
    <xf numFmtId="9" fontId="4" fillId="2" borderId="4" xfId="2" applyFont="1" applyFill="1" applyBorder="1" applyAlignment="1" applyProtection="1">
      <alignment horizontal="right" vertical="center"/>
    </xf>
    <xf numFmtId="0" fontId="4" fillId="2" borderId="5" xfId="3" quotePrefix="1" applyFont="1" applyFill="1" applyBorder="1" applyAlignment="1" applyProtection="1">
      <alignment vertical="center"/>
    </xf>
    <xf numFmtId="0" fontId="4" fillId="2" borderId="9" xfId="3" quotePrefix="1" applyFont="1" applyFill="1" applyBorder="1" applyAlignment="1" applyProtection="1">
      <alignment vertical="center"/>
    </xf>
    <xf numFmtId="0" fontId="4" fillId="2" borderId="12" xfId="3" quotePrefix="1" applyFont="1" applyFill="1" applyBorder="1" applyAlignment="1" applyProtection="1">
      <alignment vertical="center"/>
    </xf>
    <xf numFmtId="0" fontId="2" fillId="0" borderId="2" xfId="3" applyFont="1" applyBorder="1" applyAlignment="1" applyProtection="1">
      <alignment vertical="center"/>
    </xf>
    <xf numFmtId="43" fontId="2" fillId="2" borderId="5" xfId="1" applyNumberFormat="1" applyFont="1" applyFill="1" applyBorder="1" applyAlignment="1" applyProtection="1">
      <alignment vertical="center"/>
    </xf>
    <xf numFmtId="43" fontId="2" fillId="2" borderId="6" xfId="1" applyNumberFormat="1" applyFont="1" applyFill="1" applyBorder="1" applyAlignment="1" applyProtection="1">
      <alignment vertical="center"/>
    </xf>
    <xf numFmtId="43" fontId="4" fillId="2" borderId="9" xfId="1" applyNumberFormat="1" applyFont="1" applyFill="1" applyBorder="1" applyAlignment="1" applyProtection="1">
      <alignment vertical="center"/>
    </xf>
    <xf numFmtId="9" fontId="5" fillId="2" borderId="1" xfId="4" applyFont="1" applyFill="1" applyBorder="1" applyAlignment="1" applyProtection="1">
      <alignment horizontal="center" vertical="center"/>
    </xf>
    <xf numFmtId="43" fontId="2" fillId="2" borderId="14" xfId="1" applyNumberFormat="1" applyFont="1" applyFill="1" applyBorder="1" applyAlignment="1" applyProtection="1">
      <alignment vertical="center"/>
    </xf>
    <xf numFmtId="0" fontId="4" fillId="2" borderId="4" xfId="3" applyFont="1" applyFill="1" applyBorder="1" applyAlignment="1" applyProtection="1">
      <alignment vertical="center"/>
    </xf>
    <xf numFmtId="0" fontId="4" fillId="3" borderId="4" xfId="3" applyFont="1" applyFill="1" applyBorder="1" applyAlignment="1" applyProtection="1">
      <alignment horizontal="center" vertical="center" wrapText="1"/>
    </xf>
    <xf numFmtId="0" fontId="2" fillId="2" borderId="4" xfId="3" applyFont="1" applyFill="1" applyBorder="1" applyAlignment="1" applyProtection="1">
      <alignment vertical="center"/>
    </xf>
    <xf numFmtId="0" fontId="2" fillId="2" borderId="16" xfId="3" applyFont="1" applyFill="1" applyBorder="1" applyAlignment="1" applyProtection="1">
      <alignment vertical="center"/>
    </xf>
    <xf numFmtId="43" fontId="4" fillId="0" borderId="2" xfId="1" applyNumberFormat="1" applyFont="1" applyFill="1" applyBorder="1" applyAlignment="1" applyProtection="1">
      <alignment horizontal="left" vertical="center"/>
    </xf>
    <xf numFmtId="10" fontId="5" fillId="0" borderId="2" xfId="4" applyNumberFormat="1" applyFont="1" applyFill="1" applyBorder="1" applyAlignment="1" applyProtection="1">
      <alignment horizontal="left" vertical="center"/>
    </xf>
    <xf numFmtId="10" fontId="5" fillId="0" borderId="3" xfId="4" applyNumberFormat="1" applyFont="1" applyFill="1" applyBorder="1" applyAlignment="1" applyProtection="1">
      <alignment horizontal="left" vertical="center"/>
    </xf>
    <xf numFmtId="43" fontId="4" fillId="2" borderId="9" xfId="1" applyNumberFormat="1" applyFont="1" applyFill="1" applyBorder="1" applyAlignment="1" applyProtection="1">
      <alignment horizontal="left" vertical="center"/>
    </xf>
    <xf numFmtId="43" fontId="4" fillId="2" borderId="38" xfId="1" applyNumberFormat="1" applyFont="1" applyFill="1" applyBorder="1" applyAlignment="1" applyProtection="1">
      <alignment horizontal="left" vertical="center"/>
    </xf>
    <xf numFmtId="0" fontId="2" fillId="0" borderId="36" xfId="3" applyFont="1" applyBorder="1" applyAlignment="1" applyProtection="1">
      <alignment vertical="center"/>
    </xf>
    <xf numFmtId="43" fontId="4" fillId="0" borderId="8" xfId="1" applyNumberFormat="1" applyFont="1" applyFill="1" applyBorder="1" applyAlignment="1" applyProtection="1">
      <alignment horizontal="left" vertical="center"/>
    </xf>
    <xf numFmtId="43" fontId="4" fillId="0" borderId="37" xfId="1" applyNumberFormat="1" applyFont="1" applyFill="1" applyBorder="1" applyAlignment="1" applyProtection="1">
      <alignment horizontal="left" vertical="center"/>
    </xf>
    <xf numFmtId="43" fontId="4" fillId="0" borderId="12" xfId="1" applyNumberFormat="1" applyFont="1" applyFill="1" applyBorder="1" applyAlignment="1" applyProtection="1">
      <alignment horizontal="left" vertical="center"/>
    </xf>
    <xf numFmtId="43" fontId="4" fillId="0" borderId="39" xfId="1" applyNumberFormat="1" applyFont="1" applyFill="1" applyBorder="1" applyAlignment="1" applyProtection="1">
      <alignment horizontal="left" vertical="center"/>
    </xf>
    <xf numFmtId="43" fontId="4" fillId="2" borderId="0" xfId="1" applyNumberFormat="1" applyFont="1" applyFill="1" applyBorder="1" applyAlignment="1" applyProtection="1">
      <alignment horizontal="left" vertical="center"/>
    </xf>
    <xf numFmtId="43" fontId="2" fillId="0" borderId="19" xfId="1" quotePrefix="1" applyNumberFormat="1" applyFont="1" applyBorder="1" applyAlignment="1" applyProtection="1">
      <alignment horizontal="left" vertical="center"/>
    </xf>
    <xf numFmtId="0" fontId="2" fillId="0" borderId="16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3" fontId="4" fillId="2" borderId="37" xfId="1" applyNumberFormat="1" applyFont="1" applyFill="1" applyBorder="1" applyAlignment="1" applyProtection="1">
      <alignment vertical="center"/>
    </xf>
    <xf numFmtId="10" fontId="2" fillId="0" borderId="0" xfId="3" applyNumberFormat="1" applyFont="1" applyAlignment="1" applyProtection="1">
      <alignment vertical="center"/>
    </xf>
    <xf numFmtId="43" fontId="2" fillId="2" borderId="1" xfId="1" applyNumberFormat="1" applyFont="1" applyFill="1" applyBorder="1" applyAlignment="1" applyProtection="1">
      <alignment horizontal="center" vertical="center"/>
    </xf>
    <xf numFmtId="10" fontId="2" fillId="5" borderId="4" xfId="4" applyNumberFormat="1" applyFont="1" applyFill="1" applyBorder="1" applyAlignment="1" applyProtection="1">
      <alignment vertical="center"/>
      <protection locked="0"/>
    </xf>
    <xf numFmtId="0" fontId="2" fillId="2" borderId="4" xfId="3" quotePrefix="1" applyFont="1" applyFill="1" applyBorder="1" applyAlignment="1" applyProtection="1">
      <alignment horizontal="left" vertical="center"/>
    </xf>
    <xf numFmtId="9" fontId="2" fillId="4" borderId="4" xfId="4" applyFont="1" applyFill="1" applyBorder="1" applyAlignment="1" applyProtection="1">
      <alignment vertical="center"/>
    </xf>
    <xf numFmtId="0" fontId="2" fillId="0" borderId="39" xfId="3" applyFont="1" applyBorder="1" applyAlignment="1" applyProtection="1">
      <alignment horizontal="center" vertical="center"/>
    </xf>
    <xf numFmtId="0" fontId="2" fillId="0" borderId="39" xfId="3" applyFont="1" applyBorder="1" applyAlignment="1" applyProtection="1">
      <alignment vertical="center"/>
    </xf>
    <xf numFmtId="10" fontId="2" fillId="2" borderId="11" xfId="3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horizontal="center" vertical="center"/>
    </xf>
    <xf numFmtId="10" fontId="2" fillId="2" borderId="13" xfId="3" applyNumberFormat="1" applyFont="1" applyFill="1" applyBorder="1" applyAlignment="1" applyProtection="1">
      <alignment vertical="center"/>
    </xf>
    <xf numFmtId="43" fontId="2" fillId="0" borderId="10" xfId="1" applyNumberFormat="1" applyFont="1" applyBorder="1" applyAlignment="1" applyProtection="1">
      <alignment vertical="center"/>
    </xf>
    <xf numFmtId="43" fontId="2" fillId="0" borderId="11" xfId="1" applyNumberFormat="1" applyFont="1" applyBorder="1" applyAlignment="1" applyProtection="1">
      <alignment vertical="center"/>
    </xf>
    <xf numFmtId="43" fontId="2" fillId="0" borderId="13" xfId="1" applyNumberFormat="1" applyFont="1" applyBorder="1" applyAlignment="1" applyProtection="1">
      <alignment vertical="center"/>
    </xf>
    <xf numFmtId="43" fontId="4" fillId="0" borderId="10" xfId="1" applyNumberFormat="1" applyFont="1" applyFill="1" applyBorder="1" applyAlignment="1" applyProtection="1">
      <alignment vertical="center"/>
    </xf>
    <xf numFmtId="0" fontId="2" fillId="0" borderId="3" xfId="3" applyFont="1" applyFill="1" applyBorder="1" applyAlignment="1" applyProtection="1">
      <alignment horizontal="left" vertical="center"/>
    </xf>
    <xf numFmtId="2" fontId="4" fillId="2" borderId="4" xfId="4" applyNumberFormat="1" applyFont="1" applyFill="1" applyBorder="1" applyAlignment="1" applyProtection="1">
      <alignment vertical="center"/>
    </xf>
    <xf numFmtId="10" fontId="2" fillId="5" borderId="4" xfId="3" applyNumberFormat="1" applyFont="1" applyFill="1" applyBorder="1" applyAlignment="1" applyProtection="1">
      <alignment horizontal="right" vertical="center"/>
      <protection locked="0"/>
    </xf>
    <xf numFmtId="2" fontId="4" fillId="5" borderId="4" xfId="3" applyNumberFormat="1" applyFont="1" applyFill="1" applyBorder="1" applyAlignment="1" applyProtection="1">
      <alignment vertical="center"/>
      <protection locked="0"/>
    </xf>
    <xf numFmtId="10" fontId="2" fillId="0" borderId="2" xfId="3" applyNumberFormat="1" applyFont="1" applyFill="1" applyBorder="1" applyAlignment="1" applyProtection="1">
      <alignment vertical="center"/>
    </xf>
    <xf numFmtId="2" fontId="2" fillId="0" borderId="0" xfId="3" applyNumberFormat="1" applyFont="1" applyAlignment="1" applyProtection="1">
      <alignment vertical="center"/>
    </xf>
    <xf numFmtId="2" fontId="5" fillId="2" borderId="4" xfId="3" applyNumberFormat="1" applyFont="1" applyFill="1" applyBorder="1" applyAlignment="1" applyProtection="1">
      <alignment vertical="center"/>
    </xf>
    <xf numFmtId="2" fontId="8" fillId="0" borderId="0" xfId="3" applyNumberFormat="1" applyFont="1" applyAlignment="1" applyProtection="1">
      <alignment vertical="center"/>
    </xf>
    <xf numFmtId="166" fontId="4" fillId="0" borderId="4" xfId="1" applyNumberFormat="1" applyFont="1" applyBorder="1" applyAlignment="1" applyProtection="1">
      <alignment horizontal="right" vertical="center"/>
    </xf>
    <xf numFmtId="0" fontId="2" fillId="0" borderId="20" xfId="3" applyFont="1" applyBorder="1" applyAlignment="1" applyProtection="1">
      <alignment horizontal="left" vertical="center" wrapText="1"/>
    </xf>
    <xf numFmtId="0" fontId="2" fillId="0" borderId="21" xfId="3" applyFont="1" applyBorder="1" applyAlignment="1" applyProtection="1">
      <alignment horizontal="left" vertical="center" wrapText="1"/>
    </xf>
    <xf numFmtId="0" fontId="2" fillId="0" borderId="22" xfId="3" applyFont="1" applyBorder="1" applyAlignment="1" applyProtection="1">
      <alignment horizontal="left" vertical="center" wrapText="1"/>
    </xf>
    <xf numFmtId="0" fontId="2" fillId="0" borderId="23" xfId="3" applyFont="1" applyBorder="1" applyAlignment="1" applyProtection="1">
      <alignment horizontal="left" vertical="center"/>
    </xf>
    <xf numFmtId="0" fontId="2" fillId="0" borderId="24" xfId="3" applyFont="1" applyBorder="1" applyAlignment="1" applyProtection="1">
      <alignment horizontal="left" vertical="center"/>
    </xf>
    <xf numFmtId="0" fontId="2" fillId="0" borderId="25" xfId="3" applyFont="1" applyBorder="1" applyAlignment="1" applyProtection="1">
      <alignment horizontal="left" vertical="center"/>
    </xf>
    <xf numFmtId="0" fontId="4" fillId="4" borderId="1" xfId="3" quotePrefix="1" applyFont="1" applyFill="1" applyBorder="1" applyAlignment="1" applyProtection="1">
      <alignment horizontal="left" vertical="center"/>
    </xf>
    <xf numFmtId="0" fontId="4" fillId="4" borderId="2" xfId="3" quotePrefix="1" applyFont="1" applyFill="1" applyBorder="1" applyAlignment="1" applyProtection="1">
      <alignment horizontal="left" vertical="center"/>
    </xf>
    <xf numFmtId="0" fontId="4" fillId="4" borderId="3" xfId="3" quotePrefix="1" applyFont="1" applyFill="1" applyBorder="1" applyAlignment="1" applyProtection="1">
      <alignment horizontal="left" vertical="center"/>
    </xf>
    <xf numFmtId="0" fontId="2" fillId="0" borderId="20" xfId="3" applyFont="1" applyBorder="1" applyAlignment="1" applyProtection="1">
      <alignment horizontal="left" vertical="center"/>
    </xf>
    <xf numFmtId="0" fontId="2" fillId="0" borderId="21" xfId="3" applyFont="1" applyBorder="1" applyAlignment="1" applyProtection="1">
      <alignment horizontal="left" vertical="center"/>
    </xf>
    <xf numFmtId="0" fontId="2" fillId="0" borderId="22" xfId="3" applyFont="1" applyBorder="1" applyAlignment="1" applyProtection="1">
      <alignment horizontal="left" vertical="center"/>
    </xf>
    <xf numFmtId="0" fontId="2" fillId="0" borderId="23" xfId="3" applyFont="1" applyBorder="1" applyAlignment="1" applyProtection="1">
      <alignment horizontal="left" vertical="center" wrapText="1"/>
    </xf>
    <xf numFmtId="0" fontId="2" fillId="0" borderId="24" xfId="3" applyFont="1" applyBorder="1" applyAlignment="1" applyProtection="1">
      <alignment horizontal="left" vertical="center" wrapText="1"/>
    </xf>
    <xf numFmtId="0" fontId="2" fillId="0" borderId="25" xfId="3" applyFont="1" applyBorder="1" applyAlignment="1" applyProtection="1">
      <alignment horizontal="left" vertical="center" wrapText="1"/>
    </xf>
    <xf numFmtId="0" fontId="4" fillId="3" borderId="1" xfId="3" quotePrefix="1" applyFont="1" applyFill="1" applyBorder="1" applyAlignment="1" applyProtection="1">
      <alignment horizontal="left" vertical="center"/>
    </xf>
    <xf numFmtId="0" fontId="4" fillId="3" borderId="2" xfId="3" quotePrefix="1" applyFont="1" applyFill="1" applyBorder="1" applyAlignment="1" applyProtection="1">
      <alignment horizontal="left" vertical="center"/>
    </xf>
    <xf numFmtId="0" fontId="4" fillId="3" borderId="3" xfId="3" quotePrefix="1" applyFont="1" applyFill="1" applyBorder="1" applyAlignment="1" applyProtection="1">
      <alignment horizontal="left" vertical="center"/>
    </xf>
    <xf numFmtId="43" fontId="2" fillId="2" borderId="8" xfId="1" applyNumberFormat="1" applyFont="1" applyFill="1" applyBorder="1" applyAlignment="1" applyProtection="1">
      <alignment vertical="center"/>
    </xf>
    <xf numFmtId="43" fontId="2" fillId="2" borderId="9" xfId="1" applyNumberFormat="1" applyFont="1" applyFill="1" applyBorder="1" applyAlignment="1" applyProtection="1">
      <alignment vertical="center"/>
    </xf>
    <xf numFmtId="43" fontId="2" fillId="2" borderId="12" xfId="1" applyNumberFormat="1" applyFont="1" applyFill="1" applyBorder="1" applyAlignment="1" applyProtection="1">
      <alignment vertical="center"/>
    </xf>
    <xf numFmtId="43" fontId="2" fillId="2" borderId="1" xfId="1" applyNumberFormat="1" applyFont="1" applyFill="1" applyBorder="1" applyAlignment="1" applyProtection="1">
      <alignment vertical="center"/>
    </xf>
    <xf numFmtId="43" fontId="2" fillId="2" borderId="3" xfId="1" applyNumberFormat="1" applyFont="1" applyFill="1" applyBorder="1" applyAlignment="1" applyProtection="1">
      <alignment vertical="center"/>
    </xf>
    <xf numFmtId="43" fontId="7" fillId="2" borderId="1" xfId="1" applyNumberFormat="1" applyFont="1" applyFill="1" applyBorder="1" applyAlignment="1" applyProtection="1">
      <alignment horizontal="left" vertical="center"/>
    </xf>
    <xf numFmtId="43" fontId="7" fillId="2" borderId="3" xfId="1" applyNumberFormat="1" applyFont="1" applyFill="1" applyBorder="1" applyAlignment="1" applyProtection="1">
      <alignment horizontal="left" vertical="center"/>
    </xf>
    <xf numFmtId="10" fontId="5" fillId="2" borderId="1" xfId="4" applyNumberFormat="1" applyFont="1" applyFill="1" applyBorder="1" applyAlignment="1" applyProtection="1">
      <alignment horizontal="center" vertical="center"/>
    </xf>
    <xf numFmtId="10" fontId="5" fillId="2" borderId="3" xfId="4" applyNumberFormat="1" applyFont="1" applyFill="1" applyBorder="1" applyAlignment="1" applyProtection="1">
      <alignment horizontal="center" vertical="center"/>
    </xf>
    <xf numFmtId="43" fontId="2" fillId="2" borderId="16" xfId="1" applyNumberFormat="1" applyFont="1" applyFill="1" applyBorder="1" applyAlignment="1" applyProtection="1">
      <alignment vertical="center"/>
    </xf>
    <xf numFmtId="43" fontId="2" fillId="2" borderId="14" xfId="1" applyNumberFormat="1" applyFont="1" applyFill="1" applyBorder="1" applyAlignment="1" applyProtection="1">
      <alignment vertical="center"/>
    </xf>
    <xf numFmtId="43" fontId="2" fillId="2" borderId="17" xfId="1" applyNumberFormat="1" applyFont="1" applyFill="1" applyBorder="1" applyAlignment="1" applyProtection="1">
      <alignment vertical="center"/>
    </xf>
    <xf numFmtId="43" fontId="2" fillId="2" borderId="1" xfId="1" applyNumberFormat="1" applyFont="1" applyFill="1" applyBorder="1" applyAlignment="1" applyProtection="1">
      <alignment horizontal="center" vertical="center"/>
    </xf>
    <xf numFmtId="43" fontId="2" fillId="2" borderId="3" xfId="1" applyNumberFormat="1" applyFont="1" applyFill="1" applyBorder="1" applyAlignment="1" applyProtection="1">
      <alignment horizontal="center" vertical="center"/>
    </xf>
    <xf numFmtId="43" fontId="4" fillId="0" borderId="15" xfId="1" applyNumberFormat="1" applyFont="1" applyFill="1" applyBorder="1" applyAlignment="1" applyProtection="1">
      <alignment vertical="center"/>
    </xf>
    <xf numFmtId="43" fontId="4" fillId="0" borderId="3" xfId="1" applyNumberFormat="1" applyFont="1" applyFill="1" applyBorder="1" applyAlignment="1" applyProtection="1">
      <alignment vertical="center"/>
    </xf>
    <xf numFmtId="0" fontId="2" fillId="0" borderId="1" xfId="3" applyFont="1" applyFill="1" applyBorder="1" applyAlignment="1" applyProtection="1">
      <alignment horizontal="center" vertical="center"/>
    </xf>
    <xf numFmtId="0" fontId="2" fillId="0" borderId="3" xfId="3" applyFont="1" applyFill="1" applyBorder="1" applyAlignment="1" applyProtection="1">
      <alignment horizontal="center" vertical="center"/>
    </xf>
    <xf numFmtId="43" fontId="2" fillId="0" borderId="14" xfId="1" applyNumberFormat="1" applyFont="1" applyFill="1" applyBorder="1" applyAlignment="1" applyProtection="1">
      <alignment vertical="center"/>
    </xf>
    <xf numFmtId="43" fontId="4" fillId="2" borderId="8" xfId="1" applyNumberFormat="1" applyFont="1" applyFill="1" applyBorder="1" applyAlignment="1" applyProtection="1">
      <alignment vertical="center"/>
    </xf>
    <xf numFmtId="43" fontId="4" fillId="2" borderId="9" xfId="1" applyNumberFormat="1" applyFont="1" applyFill="1" applyBorder="1" applyAlignment="1" applyProtection="1">
      <alignment vertical="center"/>
    </xf>
    <xf numFmtId="43" fontId="4" fillId="2" borderId="12" xfId="1" applyNumberFormat="1" applyFont="1" applyFill="1" applyBorder="1" applyAlignment="1" applyProtection="1">
      <alignment vertical="center"/>
    </xf>
    <xf numFmtId="43" fontId="4" fillId="2" borderId="1" xfId="1" applyNumberFormat="1" applyFont="1" applyFill="1" applyBorder="1" applyAlignment="1" applyProtection="1">
      <alignment vertical="center"/>
    </xf>
    <xf numFmtId="43" fontId="4" fillId="2" borderId="3" xfId="1" applyNumberFormat="1" applyFont="1" applyFill="1" applyBorder="1" applyAlignment="1" applyProtection="1">
      <alignment vertical="center"/>
    </xf>
    <xf numFmtId="9" fontId="5" fillId="2" borderId="1" xfId="4" applyFont="1" applyFill="1" applyBorder="1" applyAlignment="1" applyProtection="1">
      <alignment horizontal="center" vertical="center"/>
    </xf>
    <xf numFmtId="9" fontId="5" fillId="2" borderId="3" xfId="4" applyFont="1" applyFill="1" applyBorder="1" applyAlignment="1" applyProtection="1">
      <alignment horizontal="center" vertical="center"/>
    </xf>
    <xf numFmtId="10" fontId="2" fillId="2" borderId="5" xfId="3" quotePrefix="1" applyNumberFormat="1" applyFont="1" applyFill="1" applyBorder="1" applyAlignment="1" applyProtection="1">
      <alignment horizontal="center" vertical="center"/>
    </xf>
    <xf numFmtId="10" fontId="2" fillId="2" borderId="7" xfId="3" quotePrefix="1" applyNumberFormat="1" applyFont="1" applyFill="1" applyBorder="1" applyAlignment="1" applyProtection="1">
      <alignment horizontal="center" vertical="center"/>
    </xf>
    <xf numFmtId="10" fontId="2" fillId="2" borderId="6" xfId="3" quotePrefix="1" applyNumberFormat="1" applyFont="1" applyFill="1" applyBorder="1" applyAlignment="1" applyProtection="1">
      <alignment horizontal="center" vertical="center"/>
    </xf>
    <xf numFmtId="43" fontId="2" fillId="2" borderId="5" xfId="1" applyNumberFormat="1" applyFont="1" applyFill="1" applyBorder="1" applyAlignment="1" applyProtection="1">
      <alignment vertical="center"/>
    </xf>
    <xf numFmtId="43" fontId="2" fillId="2" borderId="6" xfId="1" applyNumberFormat="1" applyFont="1" applyFill="1" applyBorder="1" applyAlignment="1" applyProtection="1">
      <alignment vertical="center"/>
    </xf>
    <xf numFmtId="43" fontId="2" fillId="0" borderId="11" xfId="1" applyNumberFormat="1" applyFont="1" applyFill="1" applyBorder="1" applyAlignment="1" applyProtection="1">
      <alignment vertical="center"/>
    </xf>
    <xf numFmtId="10" fontId="2" fillId="2" borderId="8" xfId="2" quotePrefix="1" applyNumberFormat="1" applyFont="1" applyFill="1" applyBorder="1" applyAlignment="1" applyProtection="1">
      <alignment horizontal="center" vertical="center"/>
    </xf>
    <xf numFmtId="0" fontId="0" fillId="0" borderId="10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2" fillId="2" borderId="5" xfId="3" quotePrefix="1" applyFont="1" applyFill="1" applyBorder="1" applyAlignment="1" applyProtection="1">
      <alignment horizontal="center" vertical="center"/>
    </xf>
    <xf numFmtId="0" fontId="2" fillId="2" borderId="7" xfId="3" quotePrefix="1" applyFont="1" applyFill="1" applyBorder="1" applyAlignment="1" applyProtection="1">
      <alignment horizontal="center" vertical="center"/>
    </xf>
    <xf numFmtId="0" fontId="2" fillId="2" borderId="6" xfId="3" quotePrefix="1" applyFont="1" applyFill="1" applyBorder="1" applyAlignment="1" applyProtection="1">
      <alignment horizontal="center" vertical="center"/>
    </xf>
    <xf numFmtId="43" fontId="2" fillId="2" borderId="10" xfId="1" applyNumberFormat="1" applyFont="1" applyFill="1" applyBorder="1" applyAlignment="1" applyProtection="1">
      <alignment vertical="center"/>
    </xf>
    <xf numFmtId="43" fontId="2" fillId="2" borderId="11" xfId="1" applyNumberFormat="1" applyFont="1" applyFill="1" applyBorder="1" applyAlignment="1" applyProtection="1">
      <alignment vertical="center"/>
    </xf>
    <xf numFmtId="43" fontId="2" fillId="2" borderId="13" xfId="1" applyNumberFormat="1" applyFont="1" applyFill="1" applyBorder="1" applyAlignment="1" applyProtection="1">
      <alignment vertical="center"/>
    </xf>
    <xf numFmtId="43" fontId="4" fillId="2" borderId="1" xfId="1" quotePrefix="1" applyNumberFormat="1" applyFont="1" applyFill="1" applyBorder="1" applyAlignment="1" applyProtection="1">
      <alignment horizontal="left" vertical="center"/>
    </xf>
    <xf numFmtId="10" fontId="2" fillId="2" borderId="1" xfId="2" quotePrefix="1" applyNumberFormat="1" applyFont="1" applyFill="1" applyBorder="1" applyAlignment="1" applyProtection="1">
      <alignment horizontal="center" vertical="center"/>
    </xf>
    <xf numFmtId="10" fontId="2" fillId="2" borderId="3" xfId="2" quotePrefix="1" applyNumberFormat="1" applyFont="1" applyFill="1" applyBorder="1" applyAlignment="1" applyProtection="1">
      <alignment horizontal="center" vertical="center"/>
    </xf>
    <xf numFmtId="43" fontId="4" fillId="2" borderId="3" xfId="1" applyNumberFormat="1" applyFont="1" applyFill="1" applyBorder="1" applyAlignment="1" applyProtection="1">
      <alignment horizontal="left" vertical="center"/>
    </xf>
    <xf numFmtId="0" fontId="2" fillId="2" borderId="1" xfId="3" applyFont="1" applyFill="1" applyBorder="1" applyAlignment="1" applyProtection="1">
      <alignment horizontal="center" vertical="center"/>
    </xf>
    <xf numFmtId="0" fontId="2" fillId="2" borderId="3" xfId="3" applyFont="1" applyFill="1" applyBorder="1" applyAlignment="1" applyProtection="1">
      <alignment horizontal="center" vertical="center"/>
    </xf>
    <xf numFmtId="43" fontId="2" fillId="2" borderId="7" xfId="1" applyNumberFormat="1" applyFont="1" applyFill="1" applyBorder="1" applyAlignment="1" applyProtection="1">
      <alignment vertical="center"/>
    </xf>
    <xf numFmtId="43" fontId="2" fillId="2" borderId="1" xfId="1" applyNumberFormat="1" applyFont="1" applyFill="1" applyBorder="1" applyAlignment="1" applyProtection="1">
      <alignment horizontal="left" vertical="center"/>
    </xf>
    <xf numFmtId="43" fontId="2" fillId="2" borderId="3" xfId="1" applyNumberFormat="1" applyFont="1" applyFill="1" applyBorder="1" applyAlignment="1" applyProtection="1">
      <alignment horizontal="left" vertical="center"/>
    </xf>
    <xf numFmtId="43" fontId="4" fillId="2" borderId="1" xfId="1" applyNumberFormat="1" applyFont="1" applyFill="1" applyBorder="1" applyAlignment="1" applyProtection="1">
      <alignment horizontal="left" vertical="center"/>
    </xf>
    <xf numFmtId="43" fontId="4" fillId="2" borderId="2" xfId="1" applyNumberFormat="1" applyFont="1" applyFill="1" applyBorder="1" applyAlignment="1" applyProtection="1">
      <alignment horizontal="left" vertical="center"/>
    </xf>
    <xf numFmtId="49" fontId="5" fillId="5" borderId="1" xfId="4" applyNumberFormat="1" applyFont="1" applyFill="1" applyBorder="1" applyAlignment="1" applyProtection="1">
      <alignment horizontal="left" vertical="center"/>
      <protection locked="0"/>
    </xf>
    <xf numFmtId="49" fontId="5" fillId="5" borderId="2" xfId="4" applyNumberFormat="1" applyFont="1" applyFill="1" applyBorder="1" applyAlignment="1" applyProtection="1">
      <alignment horizontal="left" vertical="center"/>
      <protection locked="0"/>
    </xf>
    <xf numFmtId="49" fontId="5" fillId="5" borderId="3" xfId="4" applyNumberFormat="1" applyFont="1" applyFill="1" applyBorder="1" applyAlignment="1" applyProtection="1">
      <alignment horizontal="left" vertical="center"/>
      <protection locked="0"/>
    </xf>
    <xf numFmtId="165" fontId="5" fillId="5" borderId="1" xfId="4" applyNumberFormat="1" applyFont="1" applyFill="1" applyBorder="1" applyAlignment="1" applyProtection="1">
      <alignment horizontal="left" vertical="center"/>
      <protection locked="0"/>
    </xf>
    <xf numFmtId="165" fontId="5" fillId="5" borderId="2" xfId="4" applyNumberFormat="1" applyFont="1" applyFill="1" applyBorder="1" applyAlignment="1" applyProtection="1">
      <alignment horizontal="left" vertical="center"/>
      <protection locked="0"/>
    </xf>
    <xf numFmtId="165" fontId="5" fillId="5" borderId="3" xfId="4" applyNumberFormat="1" applyFont="1" applyFill="1" applyBorder="1" applyAlignment="1" applyProtection="1">
      <alignment horizontal="left" vertical="center"/>
      <protection locked="0"/>
    </xf>
    <xf numFmtId="10" fontId="5" fillId="5" borderId="1" xfId="4" applyNumberFormat="1" applyFont="1" applyFill="1" applyBorder="1" applyAlignment="1" applyProtection="1">
      <alignment horizontal="left" vertical="center"/>
      <protection locked="0"/>
    </xf>
    <xf numFmtId="10" fontId="5" fillId="5" borderId="2" xfId="4" applyNumberFormat="1" applyFont="1" applyFill="1" applyBorder="1" applyAlignment="1" applyProtection="1">
      <alignment horizontal="left" vertical="center"/>
      <protection locked="0"/>
    </xf>
    <xf numFmtId="10" fontId="5" fillId="5" borderId="3" xfId="4" applyNumberFormat="1" applyFont="1" applyFill="1" applyBorder="1" applyAlignment="1" applyProtection="1">
      <alignment horizontal="left" vertical="center"/>
      <protection locked="0"/>
    </xf>
    <xf numFmtId="0" fontId="4" fillId="2" borderId="1" xfId="3" applyFont="1" applyFill="1" applyBorder="1" applyAlignment="1" applyProtection="1">
      <alignment horizontal="center" vertical="center"/>
    </xf>
    <xf numFmtId="0" fontId="4" fillId="2" borderId="2" xfId="3" applyFont="1" applyFill="1" applyBorder="1" applyAlignment="1" applyProtection="1">
      <alignment horizontal="center" vertical="center"/>
    </xf>
    <xf numFmtId="0" fontId="4" fillId="2" borderId="3" xfId="3" applyFont="1" applyFill="1" applyBorder="1" applyAlignment="1" applyProtection="1">
      <alignment horizontal="center" vertical="center"/>
    </xf>
    <xf numFmtId="43" fontId="4" fillId="3" borderId="1" xfId="1" applyNumberFormat="1" applyFont="1" applyFill="1" applyBorder="1" applyAlignment="1" applyProtection="1">
      <alignment horizontal="center" vertical="center" wrapText="1"/>
    </xf>
    <xf numFmtId="43" fontId="4" fillId="3" borderId="2" xfId="1" applyNumberFormat="1" applyFont="1" applyFill="1" applyBorder="1" applyAlignment="1" applyProtection="1">
      <alignment horizontal="center" vertical="center" wrapText="1"/>
    </xf>
    <xf numFmtId="43" fontId="4" fillId="3" borderId="3" xfId="1" applyNumberFormat="1" applyFont="1" applyFill="1" applyBorder="1" applyAlignment="1" applyProtection="1">
      <alignment horizontal="center" vertical="center" wrapText="1"/>
    </xf>
    <xf numFmtId="0" fontId="4" fillId="3" borderId="1" xfId="3" applyFont="1" applyFill="1" applyBorder="1" applyAlignment="1" applyProtection="1">
      <alignment horizontal="left" vertical="center" wrapText="1"/>
    </xf>
    <xf numFmtId="0" fontId="4" fillId="3" borderId="2" xfId="3" applyFont="1" applyFill="1" applyBorder="1" applyAlignment="1" applyProtection="1">
      <alignment horizontal="left" vertical="center" wrapText="1"/>
    </xf>
    <xf numFmtId="0" fontId="4" fillId="3" borderId="3" xfId="3" applyFont="1" applyFill="1" applyBorder="1" applyAlignment="1" applyProtection="1">
      <alignment horizontal="left" vertical="center" wrapText="1"/>
    </xf>
    <xf numFmtId="0" fontId="2" fillId="0" borderId="26" xfId="3" applyFont="1" applyBorder="1" applyAlignment="1" applyProtection="1">
      <alignment horizontal="left" vertical="justify" wrapText="1"/>
    </xf>
    <xf numFmtId="0" fontId="2" fillId="0" borderId="27" xfId="3" applyFont="1" applyBorder="1" applyAlignment="1" applyProtection="1">
      <alignment horizontal="left" vertical="justify" wrapText="1"/>
    </xf>
    <xf numFmtId="0" fontId="2" fillId="0" borderId="28" xfId="3" applyFont="1" applyBorder="1" applyAlignment="1" applyProtection="1">
      <alignment horizontal="left" vertical="justify" wrapText="1"/>
    </xf>
    <xf numFmtId="0" fontId="2" fillId="0" borderId="20" xfId="3" applyFont="1" applyBorder="1" applyAlignment="1" applyProtection="1">
      <alignment horizontal="left" vertical="justify" wrapText="1"/>
    </xf>
    <xf numFmtId="0" fontId="2" fillId="0" borderId="21" xfId="3" applyFont="1" applyBorder="1" applyAlignment="1" applyProtection="1">
      <alignment horizontal="left" vertical="justify" wrapText="1"/>
    </xf>
    <xf numFmtId="0" fontId="2" fillId="0" borderId="22" xfId="3" applyFont="1" applyBorder="1" applyAlignment="1" applyProtection="1">
      <alignment horizontal="left" vertical="justify" wrapText="1"/>
    </xf>
    <xf numFmtId="0" fontId="2" fillId="0" borderId="26" xfId="3" applyFont="1" applyBorder="1" applyAlignment="1" applyProtection="1">
      <alignment horizontal="left" vertical="center" wrapText="1"/>
    </xf>
    <xf numFmtId="0" fontId="2" fillId="0" borderId="27" xfId="3" applyFont="1" applyBorder="1" applyAlignment="1" applyProtection="1">
      <alignment horizontal="left" vertical="center" wrapText="1"/>
    </xf>
    <xf numFmtId="0" fontId="2" fillId="0" borderId="28" xfId="3" applyFont="1" applyBorder="1" applyAlignment="1" applyProtection="1">
      <alignment horizontal="left" vertical="center" wrapText="1"/>
    </xf>
    <xf numFmtId="0" fontId="2" fillId="2" borderId="5" xfId="3" applyFont="1" applyFill="1" applyBorder="1" applyAlignment="1" applyProtection="1">
      <alignment horizontal="center" vertical="center"/>
    </xf>
    <xf numFmtId="0" fontId="2" fillId="2" borderId="7" xfId="3" applyFont="1" applyFill="1" applyBorder="1" applyAlignment="1" applyProtection="1">
      <alignment horizontal="center" vertical="center"/>
    </xf>
    <xf numFmtId="0" fontId="2" fillId="2" borderId="9" xfId="3" applyFont="1" applyFill="1" applyBorder="1" applyAlignment="1" applyProtection="1">
      <alignment horizontal="center" vertical="center"/>
    </xf>
    <xf numFmtId="0" fontId="2" fillId="2" borderId="12" xfId="3" applyFont="1" applyFill="1" applyBorder="1" applyAlignment="1" applyProtection="1">
      <alignment horizontal="center" vertical="center"/>
    </xf>
    <xf numFmtId="0" fontId="2" fillId="2" borderId="1" xfId="3" applyFont="1" applyFill="1" applyBorder="1" applyAlignment="1" applyProtection="1">
      <alignment horizontal="left" vertical="center"/>
    </xf>
    <xf numFmtId="0" fontId="2" fillId="2" borderId="3" xfId="3" applyFont="1" applyFill="1" applyBorder="1" applyAlignment="1" applyProtection="1">
      <alignment horizontal="left" vertical="center"/>
    </xf>
    <xf numFmtId="0" fontId="2" fillId="2" borderId="1" xfId="3" quotePrefix="1" applyFont="1" applyFill="1" applyBorder="1" applyAlignment="1" applyProtection="1">
      <alignment horizontal="center" vertical="center"/>
    </xf>
    <xf numFmtId="0" fontId="2" fillId="2" borderId="3" xfId="3" quotePrefix="1" applyFont="1" applyFill="1" applyBorder="1" applyAlignment="1" applyProtection="1">
      <alignment horizontal="center" vertical="center"/>
    </xf>
    <xf numFmtId="0" fontId="4" fillId="2" borderId="1" xfId="3" applyFont="1" applyFill="1" applyBorder="1" applyAlignment="1" applyProtection="1">
      <alignment horizontal="left" vertical="center"/>
    </xf>
    <xf numFmtId="0" fontId="4" fillId="2" borderId="3" xfId="3" applyFont="1" applyFill="1" applyBorder="1" applyAlignment="1" applyProtection="1">
      <alignment horizontal="left" vertical="center"/>
    </xf>
    <xf numFmtId="0" fontId="4" fillId="0" borderId="1" xfId="3" applyFont="1" applyFill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horizontal="left" vertical="center"/>
    </xf>
    <xf numFmtId="0" fontId="4" fillId="0" borderId="3" xfId="3" applyFont="1" applyFill="1" applyBorder="1" applyAlignment="1" applyProtection="1">
      <alignment horizontal="left" vertical="center"/>
    </xf>
    <xf numFmtId="0" fontId="4" fillId="2" borderId="8" xfId="3" applyFont="1" applyFill="1" applyBorder="1" applyAlignment="1" applyProtection="1">
      <alignment horizontal="center" vertical="center"/>
    </xf>
    <xf numFmtId="0" fontId="4" fillId="2" borderId="9" xfId="3" applyFont="1" applyFill="1" applyBorder="1" applyAlignment="1" applyProtection="1">
      <alignment horizontal="center" vertical="center"/>
    </xf>
    <xf numFmtId="0" fontId="4" fillId="2" borderId="12" xfId="3" applyFont="1" applyFill="1" applyBorder="1" applyAlignment="1" applyProtection="1">
      <alignment horizontal="center" vertical="center"/>
    </xf>
    <xf numFmtId="0" fontId="4" fillId="2" borderId="1" xfId="3" quotePrefix="1" applyFont="1" applyFill="1" applyBorder="1" applyAlignment="1" applyProtection="1">
      <alignment horizontal="left" vertical="center"/>
    </xf>
    <xf numFmtId="0" fontId="4" fillId="2" borderId="2" xfId="3" applyFont="1" applyFill="1" applyBorder="1" applyAlignment="1" applyProtection="1">
      <alignment horizontal="left" vertical="center"/>
    </xf>
    <xf numFmtId="0" fontId="2" fillId="2" borderId="16" xfId="3" applyFont="1" applyFill="1" applyBorder="1" applyAlignment="1" applyProtection="1">
      <alignment horizontal="center" vertical="center"/>
    </xf>
    <xf numFmtId="0" fontId="2" fillId="2" borderId="14" xfId="3" applyFont="1" applyFill="1" applyBorder="1" applyAlignment="1" applyProtection="1">
      <alignment horizontal="center" vertical="center"/>
    </xf>
    <xf numFmtId="0" fontId="2" fillId="2" borderId="17" xfId="3" applyFont="1" applyFill="1" applyBorder="1" applyAlignment="1" applyProtection="1">
      <alignment horizontal="center" vertical="center"/>
    </xf>
    <xf numFmtId="0" fontId="4" fillId="2" borderId="4" xfId="3" applyFont="1" applyFill="1" applyBorder="1" applyAlignment="1" applyProtection="1">
      <alignment horizontal="left" vertical="center"/>
    </xf>
    <xf numFmtId="0" fontId="2" fillId="2" borderId="8" xfId="3" quotePrefix="1" applyFont="1" applyFill="1" applyBorder="1" applyAlignment="1" applyProtection="1">
      <alignment horizontal="center" vertical="center"/>
    </xf>
    <xf numFmtId="0" fontId="2" fillId="2" borderId="10" xfId="3" quotePrefix="1" applyFont="1" applyFill="1" applyBorder="1" applyAlignment="1" applyProtection="1">
      <alignment horizontal="center" vertical="center"/>
    </xf>
    <xf numFmtId="0" fontId="2" fillId="2" borderId="12" xfId="3" quotePrefix="1" applyFont="1" applyFill="1" applyBorder="1" applyAlignment="1" applyProtection="1">
      <alignment horizontal="center" vertical="center"/>
    </xf>
    <xf numFmtId="0" fontId="2" fillId="2" borderId="13" xfId="3" quotePrefix="1" applyFont="1" applyFill="1" applyBorder="1" applyAlignment="1" applyProtection="1">
      <alignment horizontal="center" vertical="center"/>
    </xf>
    <xf numFmtId="0" fontId="4" fillId="2" borderId="29" xfId="3" applyFont="1" applyFill="1" applyBorder="1" applyAlignment="1" applyProtection="1">
      <alignment horizontal="left" vertical="center"/>
    </xf>
    <xf numFmtId="0" fontId="4" fillId="2" borderId="30" xfId="3" applyFont="1" applyFill="1" applyBorder="1" applyAlignment="1" applyProtection="1">
      <alignment horizontal="left" vertical="center"/>
    </xf>
    <xf numFmtId="0" fontId="4" fillId="0" borderId="8" xfId="3" quotePrefix="1" applyFont="1" applyFill="1" applyBorder="1" applyAlignment="1" applyProtection="1">
      <alignment horizontal="center" vertical="center"/>
    </xf>
    <xf numFmtId="0" fontId="4" fillId="0" borderId="9" xfId="3" quotePrefix="1" applyFont="1" applyFill="1" applyBorder="1" applyAlignment="1" applyProtection="1">
      <alignment horizontal="center" vertical="center"/>
    </xf>
    <xf numFmtId="0" fontId="4" fillId="0" borderId="12" xfId="3" quotePrefix="1" applyFont="1" applyFill="1" applyBorder="1" applyAlignment="1" applyProtection="1">
      <alignment horizontal="center" vertical="center"/>
    </xf>
    <xf numFmtId="0" fontId="2" fillId="2" borderId="6" xfId="3" applyFont="1" applyFill="1" applyBorder="1" applyAlignment="1" applyProtection="1">
      <alignment horizontal="center" vertical="center"/>
    </xf>
    <xf numFmtId="0" fontId="4" fillId="2" borderId="4" xfId="3" applyFont="1" applyFill="1" applyBorder="1" applyAlignment="1" applyProtection="1">
      <alignment vertical="center"/>
    </xf>
    <xf numFmtId="0" fontId="2" fillId="2" borderId="16" xfId="3" applyFont="1" applyFill="1" applyBorder="1" applyAlignment="1" applyProtection="1">
      <alignment vertical="center"/>
    </xf>
    <xf numFmtId="0" fontId="2" fillId="2" borderId="14" xfId="3" applyFont="1" applyFill="1" applyBorder="1" applyAlignment="1" applyProtection="1">
      <alignment vertical="center"/>
    </xf>
    <xf numFmtId="0" fontId="2" fillId="2" borderId="17" xfId="3" applyFont="1" applyFill="1" applyBorder="1" applyAlignment="1" applyProtection="1">
      <alignment vertical="center"/>
    </xf>
    <xf numFmtId="0" fontId="2" fillId="2" borderId="4" xfId="3" applyFont="1" applyFill="1" applyBorder="1" applyAlignment="1" applyProtection="1">
      <alignment vertical="center"/>
    </xf>
    <xf numFmtId="0" fontId="2" fillId="5" borderId="4" xfId="3" applyFont="1" applyFill="1" applyBorder="1" applyAlignment="1" applyProtection="1">
      <alignment vertical="center"/>
      <protection locked="0"/>
    </xf>
    <xf numFmtId="49" fontId="4" fillId="5" borderId="1" xfId="3" applyNumberFormat="1" applyFont="1" applyFill="1" applyBorder="1" applyAlignment="1" applyProtection="1">
      <alignment vertical="center"/>
      <protection locked="0"/>
    </xf>
    <xf numFmtId="49" fontId="4" fillId="5" borderId="2" xfId="3" applyNumberFormat="1" applyFont="1" applyFill="1" applyBorder="1" applyAlignment="1" applyProtection="1">
      <alignment vertical="center"/>
      <protection locked="0"/>
    </xf>
    <xf numFmtId="49" fontId="4" fillId="5" borderId="3" xfId="3" applyNumberFormat="1" applyFont="1" applyFill="1" applyBorder="1" applyAlignment="1" applyProtection="1">
      <alignment vertical="center"/>
      <protection locked="0"/>
    </xf>
    <xf numFmtId="49" fontId="4" fillId="5" borderId="4" xfId="3" applyNumberFormat="1" applyFont="1" applyFill="1" applyBorder="1" applyAlignment="1" applyProtection="1">
      <alignment vertical="center"/>
      <protection locked="0"/>
    </xf>
    <xf numFmtId="0" fontId="4" fillId="5" borderId="4" xfId="3" applyFont="1" applyFill="1" applyBorder="1" applyAlignment="1" applyProtection="1">
      <alignment horizontal="center" vertical="center"/>
      <protection locked="0"/>
    </xf>
    <xf numFmtId="0" fontId="4" fillId="3" borderId="4" xfId="3" applyFont="1" applyFill="1" applyBorder="1" applyAlignment="1" applyProtection="1">
      <alignment horizontal="center" vertical="center" wrapText="1"/>
    </xf>
    <xf numFmtId="0" fontId="2" fillId="0" borderId="8" xfId="3" applyFont="1" applyBorder="1" applyAlignment="1" applyProtection="1">
      <alignment horizontal="center" vertical="center"/>
    </xf>
    <xf numFmtId="0" fontId="2" fillId="0" borderId="37" xfId="3" applyFont="1" applyBorder="1" applyAlignment="1" applyProtection="1">
      <alignment horizontal="center" vertical="center"/>
    </xf>
    <xf numFmtId="0" fontId="2" fillId="0" borderId="9" xfId="3" applyFont="1" applyBorder="1" applyAlignment="1" applyProtection="1">
      <alignment horizontal="center" vertical="center"/>
    </xf>
    <xf numFmtId="0" fontId="2" fillId="0" borderId="0" xfId="3" applyFont="1" applyBorder="1" applyAlignment="1" applyProtection="1">
      <alignment horizontal="center" vertical="center"/>
    </xf>
    <xf numFmtId="0" fontId="2" fillId="0" borderId="40" xfId="3" applyFont="1" applyBorder="1" applyAlignment="1" applyProtection="1">
      <alignment horizontal="center" vertical="center"/>
    </xf>
    <xf numFmtId="0" fontId="2" fillId="0" borderId="21" xfId="3" applyFont="1" applyBorder="1" applyAlignment="1" applyProtection="1">
      <alignment horizontal="center" vertical="center"/>
    </xf>
  </cellXfs>
  <cellStyles count="5">
    <cellStyle name="Normal" xfId="0" builtinId="0"/>
    <cellStyle name="Normal 2" xfId="3"/>
    <cellStyle name="Porcentagem" xfId="2" builtinId="5"/>
    <cellStyle name="Porcentagem 2" xfId="4"/>
    <cellStyle name="Vírgula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101"/>
  <sheetViews>
    <sheetView showGridLines="0" tabSelected="1" topLeftCell="A10" zoomScale="140" zoomScaleNormal="140" workbookViewId="0">
      <selection activeCell="C33" sqref="C33"/>
    </sheetView>
  </sheetViews>
  <sheetFormatPr defaultColWidth="11.85546875" defaultRowHeight="12.75" x14ac:dyDescent="0.25"/>
  <cols>
    <col min="1" max="1" width="1.42578125" style="1" customWidth="1"/>
    <col min="2" max="2" width="5.7109375" style="1" customWidth="1"/>
    <col min="3" max="3" width="35.85546875" style="1" customWidth="1"/>
    <col min="4" max="4" width="10.28515625" style="2" customWidth="1"/>
    <col min="5" max="5" width="31.28515625" style="1" customWidth="1"/>
    <col min="6" max="6" width="19.5703125" style="2" customWidth="1"/>
    <col min="7" max="7" width="8.42578125" style="2" customWidth="1"/>
    <col min="8" max="12" width="12.5703125" style="2" customWidth="1"/>
    <col min="13" max="246" width="11.85546875" style="2"/>
    <col min="247" max="247" width="3.28515625" style="2" customWidth="1"/>
    <col min="248" max="248" width="3.85546875" style="2" customWidth="1"/>
    <col min="249" max="249" width="34.140625" style="2" customWidth="1"/>
    <col min="250" max="250" width="11.85546875" style="2" customWidth="1"/>
    <col min="251" max="251" width="13.140625" style="2" bestFit="1" customWidth="1"/>
    <col min="252" max="16384" width="11.85546875" style="2"/>
  </cols>
  <sheetData>
    <row r="1" spans="1:6" x14ac:dyDescent="0.25">
      <c r="A1" s="205" t="s">
        <v>0</v>
      </c>
      <c r="B1" s="206"/>
      <c r="C1" s="199"/>
      <c r="D1" s="207"/>
      <c r="E1" s="208"/>
      <c r="F1" s="209"/>
    </row>
    <row r="2" spans="1:6" x14ac:dyDescent="0.25">
      <c r="A2" s="205" t="s">
        <v>1</v>
      </c>
      <c r="B2" s="206"/>
      <c r="C2" s="199"/>
      <c r="D2" s="210"/>
      <c r="E2" s="211"/>
      <c r="F2" s="212"/>
    </row>
    <row r="3" spans="1:6" x14ac:dyDescent="0.25">
      <c r="A3" s="205" t="s">
        <v>2</v>
      </c>
      <c r="B3" s="206"/>
      <c r="C3" s="199"/>
      <c r="D3" s="207"/>
      <c r="E3" s="208"/>
      <c r="F3" s="209"/>
    </row>
    <row r="4" spans="1:6" x14ac:dyDescent="0.25">
      <c r="A4" s="205" t="s">
        <v>3</v>
      </c>
      <c r="B4" s="206"/>
      <c r="C4" s="199"/>
      <c r="D4" s="207"/>
      <c r="E4" s="208"/>
      <c r="F4" s="209"/>
    </row>
    <row r="5" spans="1:6" x14ac:dyDescent="0.25">
      <c r="A5" s="205" t="s">
        <v>4</v>
      </c>
      <c r="B5" s="206"/>
      <c r="C5" s="199"/>
      <c r="D5" s="213"/>
      <c r="E5" s="214"/>
      <c r="F5" s="215"/>
    </row>
    <row r="6" spans="1:6" x14ac:dyDescent="0.25">
      <c r="A6" s="104"/>
      <c r="B6" s="105"/>
      <c r="C6" s="98"/>
      <c r="D6" s="99"/>
      <c r="E6" s="99"/>
      <c r="F6" s="100"/>
    </row>
    <row r="7" spans="1:6" x14ac:dyDescent="0.25">
      <c r="A7" s="101"/>
      <c r="B7" s="102"/>
      <c r="C7" s="32" t="s">
        <v>79</v>
      </c>
      <c r="D7" s="33" t="s">
        <v>80</v>
      </c>
      <c r="E7" s="34" t="s">
        <v>81</v>
      </c>
      <c r="F7" s="35" t="s">
        <v>80</v>
      </c>
    </row>
    <row r="8" spans="1:6" x14ac:dyDescent="0.25">
      <c r="A8" s="101"/>
      <c r="B8" s="102"/>
      <c r="C8" s="36" t="s">
        <v>82</v>
      </c>
      <c r="D8" s="78"/>
      <c r="E8" s="37" t="s">
        <v>83</v>
      </c>
      <c r="F8" s="83"/>
    </row>
    <row r="9" spans="1:6" x14ac:dyDescent="0.25">
      <c r="A9" s="101"/>
      <c r="B9" s="102"/>
      <c r="C9" s="36" t="s">
        <v>84</v>
      </c>
      <c r="D9" s="78"/>
      <c r="E9" s="37" t="s">
        <v>84</v>
      </c>
      <c r="F9" s="83"/>
    </row>
    <row r="10" spans="1:6" x14ac:dyDescent="0.25">
      <c r="A10" s="101"/>
      <c r="B10" s="102"/>
      <c r="C10" s="36" t="s">
        <v>85</v>
      </c>
      <c r="D10" s="78"/>
      <c r="E10" s="37" t="s">
        <v>85</v>
      </c>
      <c r="F10" s="83"/>
    </row>
    <row r="11" spans="1:6" x14ac:dyDescent="0.25">
      <c r="A11" s="101"/>
      <c r="B11" s="102"/>
      <c r="C11" s="38" t="s">
        <v>86</v>
      </c>
      <c r="D11" s="39">
        <f>SUM(D8:D10)</f>
        <v>0</v>
      </c>
      <c r="E11" s="40" t="s">
        <v>86</v>
      </c>
      <c r="F11" s="84">
        <f>SUM(F8:F10)</f>
        <v>0</v>
      </c>
    </row>
    <row r="12" spans="1:6" x14ac:dyDescent="0.25">
      <c r="A12" s="101"/>
      <c r="B12" s="102"/>
      <c r="C12" s="36" t="s">
        <v>87</v>
      </c>
      <c r="D12" s="79"/>
      <c r="E12" s="12"/>
      <c r="F12" s="110"/>
    </row>
    <row r="13" spans="1:6" x14ac:dyDescent="0.25">
      <c r="A13" s="101"/>
      <c r="B13" s="108"/>
      <c r="C13" s="109" t="s">
        <v>115</v>
      </c>
      <c r="D13" s="79"/>
      <c r="E13" s="12"/>
      <c r="F13" s="111"/>
    </row>
    <row r="14" spans="1:6" x14ac:dyDescent="0.25">
      <c r="A14" s="106"/>
      <c r="B14" s="107"/>
      <c r="C14" s="98"/>
      <c r="D14" s="99"/>
      <c r="E14" s="99"/>
      <c r="F14" s="100"/>
    </row>
    <row r="15" spans="1:6" x14ac:dyDescent="0.25">
      <c r="A15" s="216" t="s">
        <v>5</v>
      </c>
      <c r="B15" s="217"/>
      <c r="C15" s="217"/>
      <c r="D15" s="217"/>
      <c r="E15" s="217"/>
      <c r="F15" s="218"/>
    </row>
    <row r="16" spans="1:6" x14ac:dyDescent="0.25">
      <c r="A16" s="219" t="s">
        <v>6</v>
      </c>
      <c r="B16" s="220"/>
      <c r="C16" s="221"/>
      <c r="D16" s="95" t="s">
        <v>7</v>
      </c>
      <c r="E16" s="3" t="s">
        <v>8</v>
      </c>
      <c r="F16" s="95" t="s">
        <v>9</v>
      </c>
    </row>
    <row r="17" spans="1:7" x14ac:dyDescent="0.25">
      <c r="A17" s="222" t="s">
        <v>10</v>
      </c>
      <c r="B17" s="223"/>
      <c r="C17" s="223"/>
      <c r="D17" s="223"/>
      <c r="E17" s="224"/>
      <c r="F17" s="81">
        <v>100</v>
      </c>
    </row>
    <row r="18" spans="1:7" x14ac:dyDescent="0.25">
      <c r="A18" s="142" t="s">
        <v>11</v>
      </c>
      <c r="B18" s="143"/>
      <c r="C18" s="143"/>
      <c r="D18" s="143"/>
      <c r="E18" s="144"/>
      <c r="F18" s="128">
        <f>F17*D8</f>
        <v>0</v>
      </c>
    </row>
    <row r="19" spans="1:7" x14ac:dyDescent="0.25">
      <c r="A19" s="183"/>
      <c r="B19" s="157" t="s">
        <v>12</v>
      </c>
      <c r="C19" s="158"/>
      <c r="D19" s="70"/>
      <c r="E19" s="4" t="s">
        <v>13</v>
      </c>
      <c r="F19" s="5">
        <f>F18*D19</f>
        <v>0</v>
      </c>
    </row>
    <row r="20" spans="1:7" x14ac:dyDescent="0.25">
      <c r="A20" s="184"/>
      <c r="B20" s="157" t="s">
        <v>14</v>
      </c>
      <c r="C20" s="158"/>
      <c r="D20" s="70"/>
      <c r="E20" s="4" t="s">
        <v>13</v>
      </c>
      <c r="F20" s="5">
        <f>F18*D20</f>
        <v>0</v>
      </c>
    </row>
    <row r="21" spans="1:7" x14ac:dyDescent="0.25">
      <c r="A21" s="142" t="s">
        <v>15</v>
      </c>
      <c r="B21" s="143"/>
      <c r="C21" s="143"/>
      <c r="D21" s="143"/>
      <c r="E21" s="144"/>
      <c r="F21" s="6">
        <f>SUM(F18:F20)</f>
        <v>0</v>
      </c>
    </row>
    <row r="22" spans="1:7" x14ac:dyDescent="0.25">
      <c r="A22" s="183"/>
      <c r="B22" s="157" t="s">
        <v>16</v>
      </c>
      <c r="C22" s="158"/>
      <c r="D22" s="70"/>
      <c r="E22" s="7" t="s">
        <v>114</v>
      </c>
      <c r="F22" s="5">
        <f>((D22*$F$21)*(1-D12))*F9</f>
        <v>0</v>
      </c>
      <c r="G22" s="132"/>
    </row>
    <row r="23" spans="1:7" x14ac:dyDescent="0.25">
      <c r="A23" s="202"/>
      <c r="B23" s="157" t="s">
        <v>18</v>
      </c>
      <c r="C23" s="158"/>
      <c r="D23" s="71"/>
      <c r="E23" s="4" t="s">
        <v>19</v>
      </c>
      <c r="F23" s="133">
        <f>D23*($F$21+F22)</f>
        <v>0</v>
      </c>
    </row>
    <row r="24" spans="1:7" x14ac:dyDescent="0.25">
      <c r="A24" s="202"/>
      <c r="B24" s="157" t="s">
        <v>20</v>
      </c>
      <c r="C24" s="158"/>
      <c r="D24" s="71"/>
      <c r="E24" s="4" t="s">
        <v>21</v>
      </c>
      <c r="F24" s="5">
        <f>D24*$F$21</f>
        <v>0</v>
      </c>
    </row>
    <row r="25" spans="1:7" x14ac:dyDescent="0.25">
      <c r="A25" s="202"/>
      <c r="B25" s="157" t="s">
        <v>22</v>
      </c>
      <c r="C25" s="158"/>
      <c r="D25" s="71"/>
      <c r="E25" s="4" t="s">
        <v>21</v>
      </c>
      <c r="F25" s="5">
        <f>D25*$F$21</f>
        <v>0</v>
      </c>
    </row>
    <row r="26" spans="1:7" x14ac:dyDescent="0.25">
      <c r="A26" s="202"/>
      <c r="B26" s="203" t="s">
        <v>23</v>
      </c>
      <c r="C26" s="204"/>
      <c r="D26" s="71"/>
      <c r="E26" s="7" t="s">
        <v>24</v>
      </c>
      <c r="F26" s="5">
        <f>(D26*(1-D13)*(($F$21+F23+F24+F25)/(1-D26)))</f>
        <v>0</v>
      </c>
      <c r="G26" s="134"/>
    </row>
    <row r="27" spans="1:7" x14ac:dyDescent="0.25">
      <c r="A27" s="202"/>
      <c r="B27" s="157" t="s">
        <v>25</v>
      </c>
      <c r="C27" s="158"/>
      <c r="D27" s="71"/>
      <c r="E27" s="4" t="s">
        <v>13</v>
      </c>
      <c r="F27" s="5">
        <f>F18*D27</f>
        <v>0</v>
      </c>
      <c r="G27" s="132"/>
    </row>
    <row r="28" spans="1:7" x14ac:dyDescent="0.25">
      <c r="A28" s="202"/>
      <c r="B28" s="157" t="s">
        <v>26</v>
      </c>
      <c r="C28" s="158"/>
      <c r="D28" s="71"/>
      <c r="E28" s="4" t="s">
        <v>17</v>
      </c>
      <c r="F28" s="5">
        <f>D28*$F$21</f>
        <v>0</v>
      </c>
    </row>
    <row r="29" spans="1:7" x14ac:dyDescent="0.25">
      <c r="A29" s="184"/>
      <c r="B29" s="157" t="s">
        <v>27</v>
      </c>
      <c r="C29" s="158"/>
      <c r="D29" s="70"/>
      <c r="E29" s="4" t="s">
        <v>17</v>
      </c>
      <c r="F29" s="5">
        <f>D29*$F$21</f>
        <v>0</v>
      </c>
    </row>
    <row r="30" spans="1:7" x14ac:dyDescent="0.25">
      <c r="A30" s="142" t="s">
        <v>28</v>
      </c>
      <c r="B30" s="143"/>
      <c r="C30" s="143"/>
      <c r="D30" s="143"/>
      <c r="E30" s="144"/>
      <c r="F30" s="6">
        <f>SUM(F21:F29)</f>
        <v>0</v>
      </c>
    </row>
    <row r="31" spans="1:7" x14ac:dyDescent="0.25">
      <c r="A31" s="154"/>
      <c r="B31" s="176" t="s">
        <v>29</v>
      </c>
      <c r="C31" s="177"/>
      <c r="D31" s="190" t="s">
        <v>30</v>
      </c>
      <c r="E31" s="114" t="s">
        <v>30</v>
      </c>
      <c r="F31" s="8">
        <f>SUM(F32:F35)</f>
        <v>0</v>
      </c>
    </row>
    <row r="32" spans="1:7" x14ac:dyDescent="0.25">
      <c r="A32" s="155"/>
      <c r="B32" s="193"/>
      <c r="C32" s="4" t="s">
        <v>23</v>
      </c>
      <c r="D32" s="191"/>
      <c r="E32" s="4" t="s">
        <v>31</v>
      </c>
      <c r="F32" s="5">
        <f>-F26</f>
        <v>0</v>
      </c>
    </row>
    <row r="33" spans="1:6" x14ac:dyDescent="0.25">
      <c r="A33" s="155"/>
      <c r="B33" s="194"/>
      <c r="C33" s="4" t="s">
        <v>18</v>
      </c>
      <c r="D33" s="191"/>
      <c r="E33" s="4" t="s">
        <v>31</v>
      </c>
      <c r="F33" s="5">
        <f>-F23</f>
        <v>0</v>
      </c>
    </row>
    <row r="34" spans="1:6" x14ac:dyDescent="0.25">
      <c r="A34" s="155"/>
      <c r="B34" s="194"/>
      <c r="C34" s="4" t="s">
        <v>20</v>
      </c>
      <c r="D34" s="191"/>
      <c r="E34" s="4" t="s">
        <v>31</v>
      </c>
      <c r="F34" s="5">
        <f>-F24</f>
        <v>0</v>
      </c>
    </row>
    <row r="35" spans="1:6" x14ac:dyDescent="0.25">
      <c r="A35" s="156"/>
      <c r="B35" s="195"/>
      <c r="C35" s="89" t="s">
        <v>22</v>
      </c>
      <c r="D35" s="192"/>
      <c r="E35" s="4" t="s">
        <v>31</v>
      </c>
      <c r="F35" s="5">
        <f>-F25</f>
        <v>0</v>
      </c>
    </row>
    <row r="36" spans="1:6" x14ac:dyDescent="0.25">
      <c r="A36" s="142" t="s">
        <v>32</v>
      </c>
      <c r="B36" s="143"/>
      <c r="C36" s="143"/>
      <c r="D36" s="143"/>
      <c r="E36" s="144"/>
      <c r="F36" s="6">
        <f>F30+F31</f>
        <v>0</v>
      </c>
    </row>
    <row r="37" spans="1:6" x14ac:dyDescent="0.25">
      <c r="A37" s="9"/>
      <c r="B37" s="196" t="s">
        <v>122</v>
      </c>
      <c r="C37" s="177"/>
      <c r="D37" s="197" t="s">
        <v>30</v>
      </c>
      <c r="E37" s="198"/>
      <c r="F37" s="8">
        <f>$F$17*D9</f>
        <v>0</v>
      </c>
    </row>
    <row r="38" spans="1:6" x14ac:dyDescent="0.25">
      <c r="A38" s="91"/>
      <c r="B38" s="123"/>
      <c r="C38" s="4" t="s">
        <v>18</v>
      </c>
      <c r="D38" s="72"/>
      <c r="E38" s="4" t="s">
        <v>33</v>
      </c>
      <c r="F38" s="5">
        <f>F37*D38</f>
        <v>0</v>
      </c>
    </row>
    <row r="39" spans="1:6" x14ac:dyDescent="0.25">
      <c r="A39" s="91"/>
      <c r="B39" s="124"/>
      <c r="C39" s="4" t="s">
        <v>20</v>
      </c>
      <c r="D39" s="72"/>
      <c r="E39" s="4" t="s">
        <v>33</v>
      </c>
      <c r="F39" s="5">
        <f>F37*D39</f>
        <v>0</v>
      </c>
    </row>
    <row r="40" spans="1:6" x14ac:dyDescent="0.25">
      <c r="A40" s="91"/>
      <c r="B40" s="124"/>
      <c r="C40" s="4" t="s">
        <v>22</v>
      </c>
      <c r="D40" s="72"/>
      <c r="E40" s="4" t="s">
        <v>33</v>
      </c>
      <c r="F40" s="5">
        <f>F37*D40</f>
        <v>0</v>
      </c>
    </row>
    <row r="41" spans="1:6" x14ac:dyDescent="0.25">
      <c r="A41" s="91"/>
      <c r="B41" s="124"/>
      <c r="C41" s="4" t="s">
        <v>23</v>
      </c>
      <c r="D41" s="72"/>
      <c r="E41" s="4" t="s">
        <v>34</v>
      </c>
      <c r="F41" s="5">
        <f>(F37/(1-D41))*D41</f>
        <v>0</v>
      </c>
    </row>
    <row r="42" spans="1:6" x14ac:dyDescent="0.25">
      <c r="A42" s="91"/>
      <c r="B42" s="125"/>
      <c r="C42" s="89" t="s">
        <v>35</v>
      </c>
      <c r="D42" s="72"/>
      <c r="E42" s="4" t="s">
        <v>36</v>
      </c>
      <c r="F42" s="10">
        <f>F37*D42</f>
        <v>0</v>
      </c>
    </row>
    <row r="43" spans="1:6" x14ac:dyDescent="0.25">
      <c r="A43" s="91"/>
      <c r="B43" s="196" t="s">
        <v>123</v>
      </c>
      <c r="C43" s="199"/>
      <c r="D43" s="200"/>
      <c r="E43" s="201"/>
      <c r="F43" s="11">
        <f>F17*D10</f>
        <v>0</v>
      </c>
    </row>
    <row r="44" spans="1:6" x14ac:dyDescent="0.25">
      <c r="A44" s="91"/>
      <c r="B44" s="12"/>
      <c r="C44" s="4" t="s">
        <v>37</v>
      </c>
      <c r="D44" s="72"/>
      <c r="E44" s="4" t="s">
        <v>38</v>
      </c>
      <c r="F44" s="5">
        <f>F43*D44</f>
        <v>0</v>
      </c>
    </row>
    <row r="45" spans="1:6" x14ac:dyDescent="0.25">
      <c r="A45" s="13"/>
      <c r="B45" s="176" t="s">
        <v>39</v>
      </c>
      <c r="C45" s="177"/>
      <c r="D45" s="186" t="s">
        <v>30</v>
      </c>
      <c r="E45" s="187"/>
      <c r="F45" s="8">
        <f>SUM(F37:F44)-F42</f>
        <v>0</v>
      </c>
    </row>
    <row r="46" spans="1:6" s="14" customFormat="1" x14ac:dyDescent="0.25">
      <c r="A46" s="13"/>
      <c r="B46" s="176" t="s">
        <v>40</v>
      </c>
      <c r="C46" s="177"/>
      <c r="D46" s="188"/>
      <c r="E46" s="189"/>
      <c r="F46" s="8">
        <f>SUM(F47:F51)</f>
        <v>0</v>
      </c>
    </row>
    <row r="47" spans="1:6" s="14" customFormat="1" x14ac:dyDescent="0.25">
      <c r="A47" s="91"/>
      <c r="B47" s="12"/>
      <c r="C47" s="4" t="s">
        <v>18</v>
      </c>
      <c r="D47" s="180" t="s">
        <v>30</v>
      </c>
      <c r="E47" s="4" t="s">
        <v>31</v>
      </c>
      <c r="F47" s="5">
        <f>-F38</f>
        <v>0</v>
      </c>
    </row>
    <row r="48" spans="1:6" s="14" customFormat="1" x14ac:dyDescent="0.25">
      <c r="A48" s="91"/>
      <c r="B48" s="93"/>
      <c r="C48" s="7" t="s">
        <v>118</v>
      </c>
      <c r="D48" s="181"/>
      <c r="E48" s="4" t="s">
        <v>41</v>
      </c>
      <c r="F48" s="5">
        <f>-F41</f>
        <v>0</v>
      </c>
    </row>
    <row r="49" spans="1:7" s="14" customFormat="1" x14ac:dyDescent="0.25">
      <c r="A49" s="91"/>
      <c r="B49" s="93"/>
      <c r="C49" s="7" t="s">
        <v>37</v>
      </c>
      <c r="D49" s="181"/>
      <c r="E49" s="4" t="s">
        <v>42</v>
      </c>
      <c r="F49" s="5">
        <f>-F44</f>
        <v>0</v>
      </c>
    </row>
    <row r="50" spans="1:7" s="14" customFormat="1" x14ac:dyDescent="0.25">
      <c r="A50" s="91"/>
      <c r="B50" s="93"/>
      <c r="C50" s="4" t="s">
        <v>20</v>
      </c>
      <c r="D50" s="181"/>
      <c r="E50" s="4" t="s">
        <v>31</v>
      </c>
      <c r="F50" s="5">
        <f>-F39</f>
        <v>0</v>
      </c>
    </row>
    <row r="51" spans="1:7" s="14" customFormat="1" x14ac:dyDescent="0.25">
      <c r="A51" s="91"/>
      <c r="B51" s="12"/>
      <c r="C51" s="89" t="s">
        <v>22</v>
      </c>
      <c r="D51" s="182"/>
      <c r="E51" s="4" t="s">
        <v>31</v>
      </c>
      <c r="F51" s="5">
        <f>-F40</f>
        <v>0</v>
      </c>
    </row>
    <row r="52" spans="1:7" s="14" customFormat="1" x14ac:dyDescent="0.25">
      <c r="A52" s="142" t="s">
        <v>43</v>
      </c>
      <c r="B52" s="143"/>
      <c r="C52" s="143"/>
      <c r="D52" s="143"/>
      <c r="E52" s="144"/>
      <c r="F52" s="6">
        <f>SUM(F45:F46)</f>
        <v>0</v>
      </c>
    </row>
    <row r="53" spans="1:7" x14ac:dyDescent="0.25">
      <c r="A53" s="142" t="s">
        <v>44</v>
      </c>
      <c r="B53" s="143"/>
      <c r="C53" s="143"/>
      <c r="D53" s="143"/>
      <c r="E53" s="144"/>
      <c r="F53" s="6">
        <f>F52+F36</f>
        <v>0</v>
      </c>
    </row>
    <row r="54" spans="1:7" x14ac:dyDescent="0.25">
      <c r="A54" s="183"/>
      <c r="B54" s="157" t="s">
        <v>45</v>
      </c>
      <c r="C54" s="158"/>
      <c r="D54" s="70"/>
      <c r="E54" s="4" t="s">
        <v>46</v>
      </c>
      <c r="F54" s="5">
        <f>D54*$F$53</f>
        <v>0</v>
      </c>
    </row>
    <row r="55" spans="1:7" x14ac:dyDescent="0.25">
      <c r="A55" s="184"/>
      <c r="B55" s="157" t="s">
        <v>47</v>
      </c>
      <c r="C55" s="158"/>
      <c r="D55" s="70"/>
      <c r="E55" s="4" t="s">
        <v>46</v>
      </c>
      <c r="F55" s="5">
        <f>D55*$F$53</f>
        <v>0</v>
      </c>
    </row>
    <row r="56" spans="1:7" x14ac:dyDescent="0.25">
      <c r="A56" s="142" t="s">
        <v>117</v>
      </c>
      <c r="B56" s="143"/>
      <c r="C56" s="143"/>
      <c r="D56" s="143"/>
      <c r="E56" s="144"/>
      <c r="F56" s="6">
        <f>SUM(F53:F55)</f>
        <v>0</v>
      </c>
    </row>
    <row r="57" spans="1:7" x14ac:dyDescent="0.25">
      <c r="A57" s="15"/>
      <c r="B57" s="176" t="s">
        <v>48</v>
      </c>
      <c r="C57" s="177"/>
      <c r="D57" s="170" t="s">
        <v>30</v>
      </c>
      <c r="E57" s="171"/>
      <c r="F57" s="16">
        <f>SUM(F58:F62)</f>
        <v>0</v>
      </c>
    </row>
    <row r="58" spans="1:7" x14ac:dyDescent="0.25">
      <c r="A58" s="17"/>
      <c r="B58" s="185"/>
      <c r="C58" s="90" t="s">
        <v>49</v>
      </c>
      <c r="D58" s="73"/>
      <c r="E58" s="90" t="s">
        <v>50</v>
      </c>
      <c r="F58" s="18">
        <f>D58*$F$77</f>
        <v>0</v>
      </c>
    </row>
    <row r="59" spans="1:7" x14ac:dyDescent="0.25">
      <c r="A59" s="17"/>
      <c r="B59" s="185"/>
      <c r="C59" s="4" t="s">
        <v>51</v>
      </c>
      <c r="D59" s="70"/>
      <c r="E59" s="4" t="s">
        <v>50</v>
      </c>
      <c r="F59" s="18">
        <f>D59*$F$77</f>
        <v>0</v>
      </c>
    </row>
    <row r="60" spans="1:7" x14ac:dyDescent="0.25">
      <c r="A60" s="17"/>
      <c r="B60" s="185"/>
      <c r="C60" s="4" t="s">
        <v>52</v>
      </c>
      <c r="D60" s="70"/>
      <c r="E60" s="4" t="s">
        <v>50</v>
      </c>
      <c r="F60" s="18">
        <f>D60*$F$77</f>
        <v>0</v>
      </c>
    </row>
    <row r="61" spans="1:7" x14ac:dyDescent="0.25">
      <c r="A61" s="17"/>
      <c r="B61" s="185"/>
      <c r="C61" s="4" t="s">
        <v>53</v>
      </c>
      <c r="D61" s="70"/>
      <c r="E61" s="4" t="s">
        <v>50</v>
      </c>
      <c r="F61" s="18">
        <f>D61*$F$77</f>
        <v>0</v>
      </c>
    </row>
    <row r="62" spans="1:7" x14ac:dyDescent="0.25">
      <c r="A62" s="17"/>
      <c r="B62" s="185"/>
      <c r="C62" s="89" t="s">
        <v>54</v>
      </c>
      <c r="D62" s="74"/>
      <c r="E62" s="89" t="s">
        <v>55</v>
      </c>
      <c r="F62" s="19">
        <f>D62*($F$77-F67-F68-F69)</f>
        <v>0</v>
      </c>
    </row>
    <row r="63" spans="1:7" x14ac:dyDescent="0.25">
      <c r="A63" s="20"/>
      <c r="B63" s="176" t="s">
        <v>56</v>
      </c>
      <c r="C63" s="177"/>
      <c r="D63" s="75"/>
      <c r="E63" s="4" t="s">
        <v>50</v>
      </c>
      <c r="F63" s="8">
        <f>F77*D63</f>
        <v>0</v>
      </c>
    </row>
    <row r="64" spans="1:7" x14ac:dyDescent="0.25">
      <c r="A64" s="151" t="s">
        <v>57</v>
      </c>
      <c r="B64" s="152"/>
      <c r="C64" s="152"/>
      <c r="D64" s="152"/>
      <c r="E64" s="153"/>
      <c r="F64" s="21">
        <f>F56+F57+F63</f>
        <v>0</v>
      </c>
      <c r="G64" s="132"/>
    </row>
    <row r="65" spans="1:6" x14ac:dyDescent="0.25">
      <c r="A65" s="22"/>
      <c r="B65" s="168" t="s">
        <v>58</v>
      </c>
      <c r="C65" s="169"/>
      <c r="D65" s="170" t="s">
        <v>30</v>
      </c>
      <c r="E65" s="171"/>
      <c r="F65" s="16">
        <f>SUM(F66:F70)</f>
        <v>0</v>
      </c>
    </row>
    <row r="66" spans="1:6" x14ac:dyDescent="0.25">
      <c r="A66" s="23"/>
      <c r="B66" s="126"/>
      <c r="C66" s="24" t="s">
        <v>18</v>
      </c>
      <c r="D66" s="129"/>
      <c r="E66" s="127" t="s">
        <v>119</v>
      </c>
      <c r="F66" s="18">
        <f>D66*$F$77</f>
        <v>0</v>
      </c>
    </row>
    <row r="67" spans="1:6" x14ac:dyDescent="0.25">
      <c r="A67" s="23"/>
      <c r="B67" s="172"/>
      <c r="C67" s="24" t="s">
        <v>23</v>
      </c>
      <c r="D67" s="76"/>
      <c r="E67" s="4" t="s">
        <v>59</v>
      </c>
      <c r="F67" s="18">
        <f>D67*$F$77</f>
        <v>0</v>
      </c>
    </row>
    <row r="68" spans="1:6" x14ac:dyDescent="0.25">
      <c r="A68" s="23"/>
      <c r="B68" s="172"/>
      <c r="C68" s="24" t="s">
        <v>20</v>
      </c>
      <c r="D68" s="76"/>
      <c r="E68" s="4" t="s">
        <v>50</v>
      </c>
      <c r="F68" s="18">
        <f>D68*$F$77</f>
        <v>0</v>
      </c>
    </row>
    <row r="69" spans="1:6" x14ac:dyDescent="0.25">
      <c r="A69" s="23"/>
      <c r="B69" s="172"/>
      <c r="C69" s="24" t="s">
        <v>22</v>
      </c>
      <c r="D69" s="76"/>
      <c r="E69" s="4" t="s">
        <v>50</v>
      </c>
      <c r="F69" s="18">
        <f>D69*$F$77</f>
        <v>0</v>
      </c>
    </row>
    <row r="70" spans="1:6" x14ac:dyDescent="0.25">
      <c r="A70" s="23"/>
      <c r="B70" s="172"/>
      <c r="C70" s="24" t="s">
        <v>60</v>
      </c>
      <c r="D70" s="76"/>
      <c r="E70" s="4" t="s">
        <v>61</v>
      </c>
      <c r="F70" s="5">
        <f>D70*F77</f>
        <v>0</v>
      </c>
    </row>
    <row r="71" spans="1:6" x14ac:dyDescent="0.25">
      <c r="A71" s="173"/>
      <c r="B71" s="176" t="s">
        <v>62</v>
      </c>
      <c r="C71" s="177"/>
      <c r="D71" s="178" t="s">
        <v>30</v>
      </c>
      <c r="E71" s="179"/>
      <c r="F71" s="8">
        <f>SUM(F74:F76)-F73</f>
        <v>0</v>
      </c>
    </row>
    <row r="72" spans="1:6" x14ac:dyDescent="0.25">
      <c r="A72" s="174"/>
      <c r="B72" s="112"/>
      <c r="C72" s="7" t="s">
        <v>120</v>
      </c>
      <c r="D72" s="70"/>
      <c r="E72" s="92" t="s">
        <v>30</v>
      </c>
      <c r="F72" s="26"/>
    </row>
    <row r="73" spans="1:6" x14ac:dyDescent="0.25">
      <c r="A73" s="174"/>
      <c r="B73" s="164"/>
      <c r="C73" s="4" t="s">
        <v>116</v>
      </c>
      <c r="D73" s="113">
        <f>D5</f>
        <v>0</v>
      </c>
      <c r="E73" s="4" t="s">
        <v>64</v>
      </c>
      <c r="F73" s="5">
        <f>(F67+(F32+F48+F49))*D5</f>
        <v>0</v>
      </c>
    </row>
    <row r="74" spans="1:6" x14ac:dyDescent="0.25">
      <c r="A74" s="174"/>
      <c r="B74" s="164"/>
      <c r="C74" s="4" t="s">
        <v>63</v>
      </c>
      <c r="D74" s="76"/>
      <c r="E74" s="4" t="s">
        <v>64</v>
      </c>
      <c r="F74" s="5">
        <f>F73*D74</f>
        <v>0</v>
      </c>
    </row>
    <row r="75" spans="1:6" x14ac:dyDescent="0.25">
      <c r="A75" s="174"/>
      <c r="B75" s="164"/>
      <c r="C75" s="4" t="s">
        <v>65</v>
      </c>
      <c r="D75" s="76"/>
      <c r="E75" s="4" t="s">
        <v>64</v>
      </c>
      <c r="F75" s="5">
        <f>F73*D75</f>
        <v>0</v>
      </c>
    </row>
    <row r="76" spans="1:6" x14ac:dyDescent="0.25">
      <c r="A76" s="175"/>
      <c r="B76" s="165"/>
      <c r="C76" s="4" t="s">
        <v>66</v>
      </c>
      <c r="D76" s="76"/>
      <c r="E76" s="4" t="s">
        <v>64</v>
      </c>
      <c r="F76" s="5">
        <f>F73*D76</f>
        <v>0</v>
      </c>
    </row>
    <row r="77" spans="1:6" x14ac:dyDescent="0.25">
      <c r="A77" s="142" t="s">
        <v>67</v>
      </c>
      <c r="B77" s="143"/>
      <c r="C77" s="143"/>
      <c r="D77" s="143"/>
      <c r="E77" s="144"/>
      <c r="F77" s="21">
        <f>IF(D72&gt;0%,(F56-((F32+F48+F49))+((F32+F48+F49))*(1-D5*D72*(1-SUM(D74:D76))))/(1-(D58+D59+D60+D61+D62+D63+D67*(1-D5*D72*(1-SUM(D74:D76)))+D68+D69+D70)),(F56-((F32+F48+F49))+((F32+F48+F49)*(1-D5*D72*(1-SUM(D74:D76)))))/(1-(D58+D59+D60+D61+D62+D63+D67+D68+D69)))</f>
        <v>0</v>
      </c>
    </row>
    <row r="78" spans="1:6" x14ac:dyDescent="0.25">
      <c r="A78" s="142" t="s">
        <v>127</v>
      </c>
      <c r="B78" s="143"/>
      <c r="C78" s="143"/>
      <c r="D78" s="143"/>
      <c r="E78" s="144"/>
      <c r="F78" s="130"/>
    </row>
    <row r="79" spans="1:6" x14ac:dyDescent="0.25">
      <c r="A79" s="151" t="s">
        <v>128</v>
      </c>
      <c r="B79" s="152"/>
      <c r="C79" s="152"/>
      <c r="D79" s="152"/>
      <c r="E79" s="153"/>
      <c r="F79" s="21">
        <f>F77+F78</f>
        <v>0</v>
      </c>
    </row>
    <row r="80" spans="1:6" x14ac:dyDescent="0.25">
      <c r="A80" s="154"/>
      <c r="B80" s="157" t="s">
        <v>68</v>
      </c>
      <c r="C80" s="158"/>
      <c r="D80" s="166" t="s">
        <v>30</v>
      </c>
      <c r="E80" s="167"/>
      <c r="F80" s="5">
        <f>IF(F78=0,-F67,0)</f>
        <v>0</v>
      </c>
    </row>
    <row r="81" spans="1:6" x14ac:dyDescent="0.25">
      <c r="A81" s="155"/>
      <c r="B81" s="157" t="s">
        <v>69</v>
      </c>
      <c r="C81" s="158"/>
      <c r="D81" s="82"/>
      <c r="E81" s="114" t="s">
        <v>30</v>
      </c>
      <c r="F81" s="5">
        <f>-F77*D81</f>
        <v>0</v>
      </c>
    </row>
    <row r="82" spans="1:6" x14ac:dyDescent="0.25">
      <c r="A82" s="155"/>
      <c r="B82" s="159" t="s">
        <v>70</v>
      </c>
      <c r="C82" s="160"/>
      <c r="D82" s="28" t="s">
        <v>30</v>
      </c>
      <c r="E82" s="29" t="s">
        <v>71</v>
      </c>
      <c r="F82" s="77">
        <v>0</v>
      </c>
    </row>
    <row r="83" spans="1:6" x14ac:dyDescent="0.25">
      <c r="A83" s="155"/>
      <c r="B83" s="157" t="s">
        <v>72</v>
      </c>
      <c r="C83" s="158"/>
      <c r="D83" s="30" t="s">
        <v>30</v>
      </c>
      <c r="E83" s="4" t="s">
        <v>73</v>
      </c>
      <c r="F83" s="5">
        <f>SUM(F79:F82)</f>
        <v>0</v>
      </c>
    </row>
    <row r="84" spans="1:6" x14ac:dyDescent="0.25">
      <c r="A84" s="155"/>
      <c r="B84" s="157" t="s">
        <v>74</v>
      </c>
      <c r="C84" s="158"/>
      <c r="D84" s="82"/>
      <c r="E84" s="4" t="s">
        <v>75</v>
      </c>
      <c r="F84" s="5">
        <f>F85*D84</f>
        <v>0</v>
      </c>
    </row>
    <row r="85" spans="1:6" x14ac:dyDescent="0.25">
      <c r="A85" s="155"/>
      <c r="B85" s="157" t="s">
        <v>76</v>
      </c>
      <c r="C85" s="158"/>
      <c r="D85" s="161" t="s">
        <v>30</v>
      </c>
      <c r="E85" s="162"/>
      <c r="F85" s="5">
        <f>F83/(1-D84)</f>
        <v>0</v>
      </c>
    </row>
    <row r="86" spans="1:6" x14ac:dyDescent="0.25">
      <c r="A86" s="155"/>
      <c r="B86" s="163"/>
      <c r="C86" s="4" t="s">
        <v>23</v>
      </c>
      <c r="D86" s="82"/>
      <c r="E86" s="4" t="s">
        <v>121</v>
      </c>
      <c r="F86" s="5">
        <f>D86*F89</f>
        <v>0</v>
      </c>
    </row>
    <row r="87" spans="1:6" x14ac:dyDescent="0.25">
      <c r="A87" s="155"/>
      <c r="B87" s="164"/>
      <c r="C87" s="4" t="s">
        <v>20</v>
      </c>
      <c r="D87" s="82"/>
      <c r="E87" s="4" t="s">
        <v>77</v>
      </c>
      <c r="F87" s="5">
        <f>D87*F89</f>
        <v>0</v>
      </c>
    </row>
    <row r="88" spans="1:6" x14ac:dyDescent="0.25">
      <c r="A88" s="156"/>
      <c r="B88" s="165"/>
      <c r="C88" s="4" t="s">
        <v>22</v>
      </c>
      <c r="D88" s="82"/>
      <c r="E88" s="4" t="s">
        <v>77</v>
      </c>
      <c r="F88" s="5">
        <f>D88*F89</f>
        <v>0</v>
      </c>
    </row>
    <row r="89" spans="1:6" x14ac:dyDescent="0.25">
      <c r="A89" s="142" t="s">
        <v>78</v>
      </c>
      <c r="B89" s="143"/>
      <c r="C89" s="143"/>
      <c r="D89" s="143"/>
      <c r="E89" s="144"/>
      <c r="F89" s="6">
        <f>F85/(1-SUM(D86:D88))</f>
        <v>0</v>
      </c>
    </row>
    <row r="90" spans="1:6" x14ac:dyDescent="0.25">
      <c r="A90" s="145" t="s">
        <v>88</v>
      </c>
      <c r="B90" s="146"/>
      <c r="C90" s="146"/>
      <c r="D90" s="146"/>
      <c r="E90" s="146"/>
      <c r="F90" s="147"/>
    </row>
    <row r="91" spans="1:6" x14ac:dyDescent="0.25">
      <c r="A91" s="139" t="s">
        <v>89</v>
      </c>
      <c r="B91" s="140"/>
      <c r="C91" s="140"/>
      <c r="D91" s="140"/>
      <c r="E91" s="140"/>
      <c r="F91" s="141"/>
    </row>
    <row r="92" spans="1:6" x14ac:dyDescent="0.25">
      <c r="A92" s="140" t="s">
        <v>130</v>
      </c>
      <c r="B92" s="140"/>
      <c r="C92" s="140"/>
      <c r="D92" s="140"/>
      <c r="E92" s="140"/>
      <c r="F92" s="141"/>
    </row>
    <row r="93" spans="1:6" x14ac:dyDescent="0.25">
      <c r="A93" s="148" t="s">
        <v>90</v>
      </c>
      <c r="B93" s="149"/>
      <c r="C93" s="149"/>
      <c r="D93" s="149"/>
      <c r="E93" s="149"/>
      <c r="F93" s="150"/>
    </row>
    <row r="94" spans="1:6" x14ac:dyDescent="0.25">
      <c r="A94" s="139" t="s">
        <v>91</v>
      </c>
      <c r="B94" s="140"/>
      <c r="C94" s="140"/>
      <c r="D94" s="140"/>
      <c r="E94" s="140"/>
      <c r="F94" s="141"/>
    </row>
    <row r="95" spans="1:6" x14ac:dyDescent="0.25">
      <c r="A95" s="139" t="s">
        <v>92</v>
      </c>
      <c r="B95" s="140"/>
      <c r="C95" s="140"/>
      <c r="D95" s="140"/>
      <c r="E95" s="140"/>
      <c r="F95" s="141"/>
    </row>
    <row r="96" spans="1:6" x14ac:dyDescent="0.25">
      <c r="A96" s="139" t="s">
        <v>93</v>
      </c>
      <c r="B96" s="140"/>
      <c r="C96" s="140"/>
      <c r="D96" s="140"/>
      <c r="E96" s="140"/>
      <c r="F96" s="141"/>
    </row>
    <row r="97" spans="1:6" x14ac:dyDescent="0.25">
      <c r="A97" s="140" t="s">
        <v>94</v>
      </c>
      <c r="B97" s="140"/>
      <c r="C97" s="140"/>
      <c r="D97" s="140"/>
      <c r="E97" s="140"/>
      <c r="F97" s="141"/>
    </row>
    <row r="98" spans="1:6" x14ac:dyDescent="0.25">
      <c r="A98" s="139" t="s">
        <v>95</v>
      </c>
      <c r="B98" s="140"/>
      <c r="C98" s="140"/>
      <c r="D98" s="140"/>
      <c r="E98" s="140"/>
      <c r="F98" s="141"/>
    </row>
    <row r="99" spans="1:6" x14ac:dyDescent="0.25">
      <c r="A99" s="139" t="s">
        <v>96</v>
      </c>
      <c r="B99" s="140"/>
      <c r="C99" s="140"/>
      <c r="D99" s="140"/>
      <c r="E99" s="140"/>
      <c r="F99" s="141"/>
    </row>
    <row r="100" spans="1:6" x14ac:dyDescent="0.25">
      <c r="A100" s="139" t="s">
        <v>129</v>
      </c>
      <c r="B100" s="140"/>
      <c r="C100" s="140"/>
      <c r="D100" s="140"/>
      <c r="E100" s="140"/>
      <c r="F100" s="141"/>
    </row>
    <row r="101" spans="1:6" ht="27.75" customHeight="1" x14ac:dyDescent="0.25">
      <c r="A101" s="136" t="s">
        <v>133</v>
      </c>
      <c r="B101" s="137"/>
      <c r="C101" s="137"/>
      <c r="D101" s="137"/>
      <c r="E101" s="137"/>
      <c r="F101" s="138"/>
    </row>
  </sheetData>
  <sheetProtection algorithmName="SHA-512" hashValue="s1xLvD1whkMJpbsxKZmdcrq2c8X0v0ELJSu0LlFEzMnOmg5kC0isv21hp8CG5kDB78B2wN34fourSZYOn6TuRQ==" saltValue="iCDod1ReRIpPWjzbmghm4A==" spinCount="100000" sheet="1" objects="1" scenarios="1"/>
  <mergeCells count="85">
    <mergeCell ref="A78:E78"/>
    <mergeCell ref="A100:F100"/>
    <mergeCell ref="A1:C1"/>
    <mergeCell ref="D1:F1"/>
    <mergeCell ref="A2:C2"/>
    <mergeCell ref="D2:F2"/>
    <mergeCell ref="A3:C3"/>
    <mergeCell ref="D3:F3"/>
    <mergeCell ref="A21:E21"/>
    <mergeCell ref="A4:C4"/>
    <mergeCell ref="D4:F4"/>
    <mergeCell ref="A5:C5"/>
    <mergeCell ref="D5:F5"/>
    <mergeCell ref="A15:F15"/>
    <mergeCell ref="A16:C16"/>
    <mergeCell ref="A17:E17"/>
    <mergeCell ref="A18:E18"/>
    <mergeCell ref="A19:A20"/>
    <mergeCell ref="B19:C19"/>
    <mergeCell ref="B20:C20"/>
    <mergeCell ref="A22:A29"/>
    <mergeCell ref="B22:C22"/>
    <mergeCell ref="B23:C23"/>
    <mergeCell ref="B24:C24"/>
    <mergeCell ref="B25:C25"/>
    <mergeCell ref="B26:C26"/>
    <mergeCell ref="B27:C27"/>
    <mergeCell ref="B28:C28"/>
    <mergeCell ref="B29:C29"/>
    <mergeCell ref="B45:C45"/>
    <mergeCell ref="D45:E46"/>
    <mergeCell ref="B46:C46"/>
    <mergeCell ref="A30:E30"/>
    <mergeCell ref="A31:A35"/>
    <mergeCell ref="B31:C31"/>
    <mergeCell ref="D31:D35"/>
    <mergeCell ref="B32:B35"/>
    <mergeCell ref="A36:E36"/>
    <mergeCell ref="B37:C37"/>
    <mergeCell ref="D37:E37"/>
    <mergeCell ref="B43:C43"/>
    <mergeCell ref="D43:E43"/>
    <mergeCell ref="A64:E64"/>
    <mergeCell ref="D47:D51"/>
    <mergeCell ref="A52:E52"/>
    <mergeCell ref="A53:E53"/>
    <mergeCell ref="A54:A55"/>
    <mergeCell ref="B54:C54"/>
    <mergeCell ref="B55:C55"/>
    <mergeCell ref="A56:E56"/>
    <mergeCell ref="B57:C57"/>
    <mergeCell ref="D57:E57"/>
    <mergeCell ref="B58:B62"/>
    <mergeCell ref="B63:C63"/>
    <mergeCell ref="A77:E77"/>
    <mergeCell ref="B65:C65"/>
    <mergeCell ref="D65:E65"/>
    <mergeCell ref="B67:B70"/>
    <mergeCell ref="A71:A76"/>
    <mergeCell ref="B71:C71"/>
    <mergeCell ref="D71:E71"/>
    <mergeCell ref="B73:B76"/>
    <mergeCell ref="A79:E79"/>
    <mergeCell ref="A80:A88"/>
    <mergeCell ref="B80:C80"/>
    <mergeCell ref="B81:C81"/>
    <mergeCell ref="B82:C82"/>
    <mergeCell ref="B83:C83"/>
    <mergeCell ref="B84:C84"/>
    <mergeCell ref="B85:C85"/>
    <mergeCell ref="D85:E85"/>
    <mergeCell ref="B86:B88"/>
    <mergeCell ref="D80:E80"/>
    <mergeCell ref="A101:F101"/>
    <mergeCell ref="A99:F99"/>
    <mergeCell ref="A89:E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</mergeCells>
  <dataValidations count="1">
    <dataValidation operator="greaterThan" allowBlank="1" showInputMessage="1" showErrorMessage="1" errorTitle="Prezado Usuário." error="Este campo aceita valores numéricos._x000a__x000a__x000a_Obrigado" sqref="A101"/>
  </dataValidations>
  <pageMargins left="0.28999999999999998" right="0.28999999999999998" top="0.27" bottom="0.28000000000000003" header="0.19" footer="0.18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87"/>
  <sheetViews>
    <sheetView showGridLines="0" topLeftCell="A22" zoomScale="140" zoomScaleNormal="140" workbookViewId="0">
      <selection activeCell="C45" sqref="C45"/>
    </sheetView>
  </sheetViews>
  <sheetFormatPr defaultColWidth="11.85546875" defaultRowHeight="12.75" x14ac:dyDescent="0.25"/>
  <cols>
    <col min="1" max="1" width="2.28515625" style="2" customWidth="1"/>
    <col min="2" max="2" width="2.140625" style="2" customWidth="1"/>
    <col min="3" max="3" width="36.5703125" style="2" customWidth="1"/>
    <col min="4" max="4" width="11.140625" style="2" customWidth="1"/>
    <col min="5" max="5" width="29.7109375" style="2" customWidth="1"/>
    <col min="6" max="6" width="15.5703125" style="2" customWidth="1"/>
    <col min="7" max="7" width="4.42578125" style="2" customWidth="1"/>
    <col min="8" max="10" width="11.85546875" style="2"/>
    <col min="11" max="11" width="11.140625" style="2" customWidth="1"/>
    <col min="12" max="16" width="12.42578125" style="2" customWidth="1"/>
    <col min="17" max="250" width="11.85546875" style="2"/>
    <col min="251" max="251" width="3.28515625" style="2" customWidth="1"/>
    <col min="252" max="252" width="3.85546875" style="2" customWidth="1"/>
    <col min="253" max="253" width="34.140625" style="2" customWidth="1"/>
    <col min="254" max="254" width="11.85546875" style="2"/>
    <col min="255" max="255" width="13.140625" style="2" customWidth="1"/>
    <col min="256" max="16384" width="11.85546875" style="2"/>
  </cols>
  <sheetData>
    <row r="1" spans="1:6" x14ac:dyDescent="0.25">
      <c r="A1" s="266" t="s">
        <v>0</v>
      </c>
      <c r="B1" s="266"/>
      <c r="C1" s="266"/>
      <c r="D1" s="271"/>
      <c r="E1" s="271"/>
      <c r="F1" s="271"/>
    </row>
    <row r="2" spans="1:6" x14ac:dyDescent="0.25">
      <c r="A2" s="266" t="s">
        <v>1</v>
      </c>
      <c r="B2" s="266"/>
      <c r="C2" s="266"/>
      <c r="D2" s="272"/>
      <c r="E2" s="273"/>
      <c r="F2" s="274"/>
    </row>
    <row r="3" spans="1:6" x14ac:dyDescent="0.25">
      <c r="A3" s="266" t="s">
        <v>2</v>
      </c>
      <c r="B3" s="266"/>
      <c r="C3" s="266"/>
      <c r="D3" s="272"/>
      <c r="E3" s="273"/>
      <c r="F3" s="274"/>
    </row>
    <row r="4" spans="1:6" x14ac:dyDescent="0.25">
      <c r="A4" s="266" t="s">
        <v>3</v>
      </c>
      <c r="B4" s="266"/>
      <c r="C4" s="266"/>
      <c r="D4" s="275"/>
      <c r="E4" s="275"/>
      <c r="F4" s="275"/>
    </row>
    <row r="5" spans="1:6" x14ac:dyDescent="0.25">
      <c r="A5" s="278"/>
      <c r="B5" s="279"/>
      <c r="C5" s="65"/>
      <c r="D5" s="65"/>
      <c r="E5" s="65"/>
      <c r="F5" s="103"/>
    </row>
    <row r="6" spans="1:6" x14ac:dyDescent="0.25">
      <c r="A6" s="280"/>
      <c r="B6" s="281"/>
      <c r="C6" s="66" t="s">
        <v>106</v>
      </c>
      <c r="D6" s="33" t="s">
        <v>80</v>
      </c>
      <c r="E6" s="66" t="s">
        <v>81</v>
      </c>
      <c r="F6" s="33" t="s">
        <v>80</v>
      </c>
    </row>
    <row r="7" spans="1:6" x14ac:dyDescent="0.25">
      <c r="A7" s="280"/>
      <c r="B7" s="281"/>
      <c r="C7" s="67" t="s">
        <v>107</v>
      </c>
      <c r="D7" s="78"/>
      <c r="E7" s="67" t="s">
        <v>83</v>
      </c>
      <c r="F7" s="78"/>
    </row>
    <row r="8" spans="1:6" x14ac:dyDescent="0.25">
      <c r="A8" s="280"/>
      <c r="B8" s="281"/>
      <c r="C8" s="67" t="s">
        <v>108</v>
      </c>
      <c r="D8" s="78"/>
      <c r="E8" s="67" t="s">
        <v>84</v>
      </c>
      <c r="F8" s="78"/>
    </row>
    <row r="9" spans="1:6" x14ac:dyDescent="0.25">
      <c r="A9" s="280"/>
      <c r="B9" s="281"/>
      <c r="C9" s="67" t="s">
        <v>85</v>
      </c>
      <c r="D9" s="78"/>
      <c r="E9" s="67" t="s">
        <v>85</v>
      </c>
      <c r="F9" s="78"/>
    </row>
    <row r="10" spans="1:6" x14ac:dyDescent="0.25">
      <c r="A10" s="280"/>
      <c r="B10" s="281"/>
      <c r="C10" s="68" t="s">
        <v>86</v>
      </c>
      <c r="D10" s="39">
        <f>SUM(D7:D9)</f>
        <v>0</v>
      </c>
      <c r="E10" s="94" t="s">
        <v>86</v>
      </c>
      <c r="F10" s="39">
        <f>SUM(F7:F9)</f>
        <v>0</v>
      </c>
    </row>
    <row r="11" spans="1:6" x14ac:dyDescent="0.25">
      <c r="A11" s="282"/>
      <c r="B11" s="283"/>
      <c r="C11" s="69" t="s">
        <v>126</v>
      </c>
      <c r="D11" s="78">
        <v>0</v>
      </c>
      <c r="E11" s="27"/>
      <c r="F11" s="120"/>
    </row>
    <row r="12" spans="1:6" x14ac:dyDescent="0.25">
      <c r="A12" s="121"/>
      <c r="B12" s="118"/>
      <c r="C12" s="88"/>
      <c r="D12" s="131"/>
      <c r="E12" s="119"/>
      <c r="F12" s="122"/>
    </row>
    <row r="13" spans="1:6" x14ac:dyDescent="0.25">
      <c r="A13" s="276" t="s">
        <v>97</v>
      </c>
      <c r="B13" s="276"/>
      <c r="C13" s="276"/>
      <c r="D13" s="276"/>
      <c r="E13" s="276"/>
      <c r="F13" s="276"/>
    </row>
    <row r="14" spans="1:6" x14ac:dyDescent="0.25">
      <c r="A14" s="277" t="s">
        <v>6</v>
      </c>
      <c r="B14" s="277"/>
      <c r="C14" s="277"/>
      <c r="D14" s="95" t="s">
        <v>7</v>
      </c>
      <c r="E14" s="95" t="s">
        <v>8</v>
      </c>
      <c r="F14" s="95" t="s">
        <v>9</v>
      </c>
    </row>
    <row r="15" spans="1:6" x14ac:dyDescent="0.25">
      <c r="A15" s="222" t="s">
        <v>10</v>
      </c>
      <c r="B15" s="223"/>
      <c r="C15" s="223"/>
      <c r="D15" s="223"/>
      <c r="E15" s="224"/>
      <c r="F15" s="80">
        <v>100</v>
      </c>
    </row>
    <row r="16" spans="1:6" x14ac:dyDescent="0.25">
      <c r="A16" s="142" t="s">
        <v>11</v>
      </c>
      <c r="B16" s="143"/>
      <c r="C16" s="143"/>
      <c r="D16" s="143"/>
      <c r="E16" s="144"/>
      <c r="F16" s="41">
        <f>F15*D7</f>
        <v>0</v>
      </c>
    </row>
    <row r="17" spans="1:6" x14ac:dyDescent="0.25">
      <c r="A17" s="234"/>
      <c r="B17" s="238" t="s">
        <v>12</v>
      </c>
      <c r="C17" s="239"/>
      <c r="D17" s="115"/>
      <c r="E17" s="96" t="s">
        <v>13</v>
      </c>
      <c r="F17" s="42">
        <f>F16*D17</f>
        <v>0</v>
      </c>
    </row>
    <row r="18" spans="1:6" x14ac:dyDescent="0.25">
      <c r="A18" s="265"/>
      <c r="B18" s="238" t="s">
        <v>14</v>
      </c>
      <c r="C18" s="239"/>
      <c r="D18" s="115"/>
      <c r="E18" s="96" t="s">
        <v>13</v>
      </c>
      <c r="F18" s="42">
        <f>F16*D18</f>
        <v>0</v>
      </c>
    </row>
    <row r="19" spans="1:6" x14ac:dyDescent="0.25">
      <c r="A19" s="142" t="s">
        <v>15</v>
      </c>
      <c r="B19" s="143"/>
      <c r="C19" s="143"/>
      <c r="D19" s="143"/>
      <c r="E19" s="144"/>
      <c r="F19" s="43">
        <f>SUM(F16:F18)</f>
        <v>0</v>
      </c>
    </row>
    <row r="20" spans="1:6" x14ac:dyDescent="0.25">
      <c r="A20" s="234"/>
      <c r="B20" s="238" t="s">
        <v>16</v>
      </c>
      <c r="C20" s="239"/>
      <c r="D20" s="115"/>
      <c r="E20" s="96" t="s">
        <v>17</v>
      </c>
      <c r="F20" s="42">
        <f>D20*$F$19</f>
        <v>0</v>
      </c>
    </row>
    <row r="21" spans="1:6" x14ac:dyDescent="0.25">
      <c r="A21" s="235"/>
      <c r="B21" s="238" t="s">
        <v>18</v>
      </c>
      <c r="C21" s="239"/>
      <c r="D21" s="115"/>
      <c r="E21" s="96" t="s">
        <v>19</v>
      </c>
      <c r="F21" s="42">
        <f>D21*($F$19+F20)*(1-D11)</f>
        <v>0</v>
      </c>
    </row>
    <row r="22" spans="1:6" x14ac:dyDescent="0.25">
      <c r="A22" s="235"/>
      <c r="B22" s="270" t="s">
        <v>20</v>
      </c>
      <c r="C22" s="270"/>
      <c r="D22" s="115"/>
      <c r="E22" s="96" t="s">
        <v>98</v>
      </c>
      <c r="F22" s="42">
        <f>D22*$F$19</f>
        <v>0</v>
      </c>
    </row>
    <row r="23" spans="1:6" x14ac:dyDescent="0.25">
      <c r="A23" s="235"/>
      <c r="B23" s="270" t="s">
        <v>22</v>
      </c>
      <c r="C23" s="270"/>
      <c r="D23" s="115"/>
      <c r="E23" s="96" t="s">
        <v>98</v>
      </c>
      <c r="F23" s="42">
        <f>D23*$F$19</f>
        <v>0</v>
      </c>
    </row>
    <row r="24" spans="1:6" x14ac:dyDescent="0.25">
      <c r="A24" s="235"/>
      <c r="B24" s="238" t="s">
        <v>23</v>
      </c>
      <c r="C24" s="239"/>
      <c r="D24" s="115"/>
      <c r="E24" s="96" t="s">
        <v>131</v>
      </c>
      <c r="F24" s="42">
        <f>D24*(($F$19+F20+F21+F22+F23)/(1-D24))</f>
        <v>0</v>
      </c>
    </row>
    <row r="25" spans="1:6" x14ac:dyDescent="0.25">
      <c r="A25" s="235"/>
      <c r="B25" s="270" t="s">
        <v>26</v>
      </c>
      <c r="C25" s="270"/>
      <c r="D25" s="115"/>
      <c r="E25" s="96" t="s">
        <v>17</v>
      </c>
      <c r="F25" s="42">
        <f>D25*$F$19</f>
        <v>0</v>
      </c>
    </row>
    <row r="26" spans="1:6" x14ac:dyDescent="0.25">
      <c r="A26" s="265"/>
      <c r="B26" s="270" t="s">
        <v>27</v>
      </c>
      <c r="C26" s="270"/>
      <c r="D26" s="115"/>
      <c r="E26" s="96" t="s">
        <v>17</v>
      </c>
      <c r="F26" s="42">
        <f>D26*$F$19</f>
        <v>0</v>
      </c>
    </row>
    <row r="27" spans="1:6" x14ac:dyDescent="0.25">
      <c r="A27" s="142" t="s">
        <v>28</v>
      </c>
      <c r="B27" s="143"/>
      <c r="C27" s="143"/>
      <c r="D27" s="143"/>
      <c r="E27" s="144"/>
      <c r="F27" s="43">
        <f>SUM(F19:F26)</f>
        <v>0</v>
      </c>
    </row>
    <row r="28" spans="1:6" x14ac:dyDescent="0.25">
      <c r="A28" s="234"/>
      <c r="B28" s="266" t="s">
        <v>29</v>
      </c>
      <c r="C28" s="266"/>
      <c r="D28" s="190" t="s">
        <v>30</v>
      </c>
      <c r="E28" s="30" t="s">
        <v>30</v>
      </c>
      <c r="F28" s="44">
        <f>SUM(F29:F32)</f>
        <v>0</v>
      </c>
    </row>
    <row r="29" spans="1:6" x14ac:dyDescent="0.25">
      <c r="A29" s="236"/>
      <c r="B29" s="267"/>
      <c r="C29" s="96" t="s">
        <v>23</v>
      </c>
      <c r="D29" s="191"/>
      <c r="E29" s="96" t="s">
        <v>31</v>
      </c>
      <c r="F29" s="42">
        <f>-F24</f>
        <v>0</v>
      </c>
    </row>
    <row r="30" spans="1:6" x14ac:dyDescent="0.25">
      <c r="A30" s="236"/>
      <c r="B30" s="268"/>
      <c r="C30" s="96" t="s">
        <v>18</v>
      </c>
      <c r="D30" s="191"/>
      <c r="E30" s="96" t="s">
        <v>31</v>
      </c>
      <c r="F30" s="42">
        <f>-F21</f>
        <v>0</v>
      </c>
    </row>
    <row r="31" spans="1:6" x14ac:dyDescent="0.25">
      <c r="A31" s="236"/>
      <c r="B31" s="268"/>
      <c r="C31" s="96" t="s">
        <v>20</v>
      </c>
      <c r="D31" s="191"/>
      <c r="E31" s="96" t="s">
        <v>31</v>
      </c>
      <c r="F31" s="42">
        <f>-F22</f>
        <v>0</v>
      </c>
    </row>
    <row r="32" spans="1:6" x14ac:dyDescent="0.25">
      <c r="A32" s="237"/>
      <c r="B32" s="269"/>
      <c r="C32" s="45" t="s">
        <v>22</v>
      </c>
      <c r="D32" s="192"/>
      <c r="E32" s="96" t="s">
        <v>31</v>
      </c>
      <c r="F32" s="42">
        <f>-F23</f>
        <v>0</v>
      </c>
    </row>
    <row r="33" spans="1:6" x14ac:dyDescent="0.25">
      <c r="A33" s="142" t="s">
        <v>32</v>
      </c>
      <c r="B33" s="143"/>
      <c r="C33" s="143"/>
      <c r="D33" s="143"/>
      <c r="E33" s="144"/>
      <c r="F33" s="43">
        <f>F27+F28</f>
        <v>0</v>
      </c>
    </row>
    <row r="34" spans="1:6" x14ac:dyDescent="0.25">
      <c r="A34" s="247"/>
      <c r="B34" s="250" t="s">
        <v>122</v>
      </c>
      <c r="C34" s="251"/>
      <c r="D34" s="251"/>
      <c r="E34" s="243"/>
      <c r="F34" s="46">
        <f>$F$15*D8</f>
        <v>0</v>
      </c>
    </row>
    <row r="35" spans="1:6" x14ac:dyDescent="0.25">
      <c r="A35" s="248"/>
      <c r="B35" s="252"/>
      <c r="C35" s="47" t="s">
        <v>18</v>
      </c>
      <c r="D35" s="72"/>
      <c r="E35" s="96" t="s">
        <v>33</v>
      </c>
      <c r="F35" s="42">
        <f>D35*F34</f>
        <v>0</v>
      </c>
    </row>
    <row r="36" spans="1:6" x14ac:dyDescent="0.25">
      <c r="A36" s="248"/>
      <c r="B36" s="253"/>
      <c r="C36" s="96" t="s">
        <v>23</v>
      </c>
      <c r="D36" s="72"/>
      <c r="E36" s="96" t="s">
        <v>34</v>
      </c>
      <c r="F36" s="42">
        <f>D36*(F34+F35+F37+F38)</f>
        <v>0</v>
      </c>
    </row>
    <row r="37" spans="1:6" x14ac:dyDescent="0.25">
      <c r="A37" s="248"/>
      <c r="B37" s="253"/>
      <c r="C37" s="96" t="s">
        <v>20</v>
      </c>
      <c r="D37" s="72"/>
      <c r="E37" s="96" t="s">
        <v>33</v>
      </c>
      <c r="F37" s="42">
        <f>D37*F34</f>
        <v>0</v>
      </c>
    </row>
    <row r="38" spans="1:6" x14ac:dyDescent="0.25">
      <c r="A38" s="248"/>
      <c r="B38" s="254"/>
      <c r="C38" s="45" t="s">
        <v>22</v>
      </c>
      <c r="D38" s="72"/>
      <c r="E38" s="96" t="s">
        <v>33</v>
      </c>
      <c r="F38" s="42">
        <f>D38*F34</f>
        <v>0</v>
      </c>
    </row>
    <row r="39" spans="1:6" x14ac:dyDescent="0.25">
      <c r="A39" s="248"/>
      <c r="B39" s="250" t="s">
        <v>124</v>
      </c>
      <c r="C39" s="251"/>
      <c r="D39" s="251"/>
      <c r="E39" s="243"/>
      <c r="F39" s="135">
        <f>F15*D9</f>
        <v>0</v>
      </c>
    </row>
    <row r="40" spans="1:6" x14ac:dyDescent="0.25">
      <c r="A40" s="248"/>
      <c r="B40" s="48"/>
      <c r="C40" s="49" t="s">
        <v>37</v>
      </c>
      <c r="D40" s="72"/>
      <c r="E40" s="96" t="s">
        <v>125</v>
      </c>
      <c r="F40" s="42">
        <f>F39*D40</f>
        <v>0</v>
      </c>
    </row>
    <row r="41" spans="1:6" x14ac:dyDescent="0.25">
      <c r="A41" s="248"/>
      <c r="B41" s="255" t="s">
        <v>39</v>
      </c>
      <c r="C41" s="255"/>
      <c r="D41" s="256" t="s">
        <v>30</v>
      </c>
      <c r="E41" s="257"/>
      <c r="F41" s="46">
        <f>SUM(F34:F40)</f>
        <v>0</v>
      </c>
    </row>
    <row r="42" spans="1:6" x14ac:dyDescent="0.25">
      <c r="A42" s="248"/>
      <c r="B42" s="260" t="s">
        <v>40</v>
      </c>
      <c r="C42" s="261"/>
      <c r="D42" s="258"/>
      <c r="E42" s="259"/>
      <c r="F42" s="46">
        <f>SUM(F43:F47)</f>
        <v>0</v>
      </c>
    </row>
    <row r="43" spans="1:6" x14ac:dyDescent="0.25">
      <c r="A43" s="248"/>
      <c r="B43" s="50"/>
      <c r="C43" s="47" t="s">
        <v>18</v>
      </c>
      <c r="D43" s="51" t="s">
        <v>30</v>
      </c>
      <c r="E43" s="96" t="s">
        <v>31</v>
      </c>
      <c r="F43" s="42">
        <f>-F35</f>
        <v>0</v>
      </c>
    </row>
    <row r="44" spans="1:6" x14ac:dyDescent="0.25">
      <c r="A44" s="248"/>
      <c r="B44" s="52"/>
      <c r="C44" s="96" t="s">
        <v>23</v>
      </c>
      <c r="D44" s="51" t="s">
        <v>30</v>
      </c>
      <c r="E44" s="96" t="s">
        <v>31</v>
      </c>
      <c r="F44" s="42">
        <f>-F36</f>
        <v>0</v>
      </c>
    </row>
    <row r="45" spans="1:6" x14ac:dyDescent="0.25">
      <c r="A45" s="248"/>
      <c r="B45" s="52"/>
      <c r="C45" s="96" t="s">
        <v>37</v>
      </c>
      <c r="D45" s="51" t="s">
        <v>30</v>
      </c>
      <c r="E45" s="96" t="s">
        <v>99</v>
      </c>
      <c r="F45" s="42">
        <f>-F40</f>
        <v>0</v>
      </c>
    </row>
    <row r="46" spans="1:6" x14ac:dyDescent="0.25">
      <c r="A46" s="248"/>
      <c r="B46" s="53"/>
      <c r="C46" s="96" t="s">
        <v>20</v>
      </c>
      <c r="D46" s="51" t="s">
        <v>30</v>
      </c>
      <c r="E46" s="96" t="s">
        <v>31</v>
      </c>
      <c r="F46" s="42">
        <f>-F37</f>
        <v>0</v>
      </c>
    </row>
    <row r="47" spans="1:6" x14ac:dyDescent="0.25">
      <c r="A47" s="249"/>
      <c r="B47" s="54"/>
      <c r="C47" s="45" t="s">
        <v>22</v>
      </c>
      <c r="D47" s="51" t="s">
        <v>30</v>
      </c>
      <c r="E47" s="96" t="s">
        <v>31</v>
      </c>
      <c r="F47" s="42">
        <f>-F38</f>
        <v>0</v>
      </c>
    </row>
    <row r="48" spans="1:6" x14ac:dyDescent="0.25">
      <c r="A48" s="142" t="s">
        <v>43</v>
      </c>
      <c r="B48" s="143"/>
      <c r="C48" s="143"/>
      <c r="D48" s="143"/>
      <c r="E48" s="144"/>
      <c r="F48" s="6">
        <f>SUM(F41:F42)</f>
        <v>0</v>
      </c>
    </row>
    <row r="49" spans="1:8" x14ac:dyDescent="0.25">
      <c r="A49" s="142" t="s">
        <v>44</v>
      </c>
      <c r="B49" s="143"/>
      <c r="C49" s="143"/>
      <c r="D49" s="143"/>
      <c r="E49" s="144"/>
      <c r="F49" s="43">
        <f>F33+F41+F42</f>
        <v>0</v>
      </c>
    </row>
    <row r="50" spans="1:8" x14ac:dyDescent="0.25">
      <c r="A50" s="234"/>
      <c r="B50" s="238" t="s">
        <v>45</v>
      </c>
      <c r="C50" s="239"/>
      <c r="D50" s="72"/>
      <c r="E50" s="96" t="s">
        <v>100</v>
      </c>
      <c r="F50" s="42">
        <f>D50*$F$49</f>
        <v>0</v>
      </c>
    </row>
    <row r="51" spans="1:8" x14ac:dyDescent="0.25">
      <c r="A51" s="265"/>
      <c r="B51" s="238" t="s">
        <v>101</v>
      </c>
      <c r="C51" s="239"/>
      <c r="D51" s="72"/>
      <c r="E51" s="96" t="s">
        <v>100</v>
      </c>
      <c r="F51" s="42">
        <f>D51*$F$49</f>
        <v>0</v>
      </c>
    </row>
    <row r="52" spans="1:8" x14ac:dyDescent="0.25">
      <c r="A52" s="142" t="s">
        <v>117</v>
      </c>
      <c r="B52" s="143"/>
      <c r="C52" s="143"/>
      <c r="D52" s="143"/>
      <c r="E52" s="144"/>
      <c r="F52" s="43">
        <f>SUM(F49:F51)</f>
        <v>0</v>
      </c>
      <c r="H52" s="25"/>
    </row>
    <row r="53" spans="1:8" x14ac:dyDescent="0.25">
      <c r="A53" s="262"/>
      <c r="B53" s="244" t="s">
        <v>48</v>
      </c>
      <c r="C53" s="245"/>
      <c r="D53" s="245"/>
      <c r="E53" s="246"/>
      <c r="F53" s="46">
        <f>SUM(F54:F58)</f>
        <v>0</v>
      </c>
    </row>
    <row r="54" spans="1:8" x14ac:dyDescent="0.25">
      <c r="A54" s="263"/>
      <c r="B54" s="97"/>
      <c r="C54" s="47" t="s">
        <v>49</v>
      </c>
      <c r="D54" s="72"/>
      <c r="E54" s="96" t="s">
        <v>102</v>
      </c>
      <c r="F54" s="42">
        <f>D54*$F$68</f>
        <v>0</v>
      </c>
    </row>
    <row r="55" spans="1:8" x14ac:dyDescent="0.25">
      <c r="A55" s="263"/>
      <c r="B55" s="60"/>
      <c r="C55" s="96" t="s">
        <v>51</v>
      </c>
      <c r="D55" s="72"/>
      <c r="E55" s="96" t="s">
        <v>102</v>
      </c>
      <c r="F55" s="42">
        <f>D55*$F$68</f>
        <v>0</v>
      </c>
    </row>
    <row r="56" spans="1:8" x14ac:dyDescent="0.25">
      <c r="A56" s="263"/>
      <c r="B56" s="53"/>
      <c r="C56" s="96" t="s">
        <v>52</v>
      </c>
      <c r="D56" s="72"/>
      <c r="E56" s="96" t="s">
        <v>102</v>
      </c>
      <c r="F56" s="42">
        <f>D56*$F$68</f>
        <v>0</v>
      </c>
    </row>
    <row r="57" spans="1:8" x14ac:dyDescent="0.25">
      <c r="A57" s="263"/>
      <c r="B57" s="53"/>
      <c r="C57" s="96" t="s">
        <v>53</v>
      </c>
      <c r="D57" s="72"/>
      <c r="E57" s="96" t="s">
        <v>102</v>
      </c>
      <c r="F57" s="42">
        <f>D57*$F$68</f>
        <v>0</v>
      </c>
    </row>
    <row r="58" spans="1:8" x14ac:dyDescent="0.25">
      <c r="A58" s="263"/>
      <c r="B58" s="61"/>
      <c r="C58" s="45" t="s">
        <v>54</v>
      </c>
      <c r="D58" s="72"/>
      <c r="E58" s="96" t="s">
        <v>103</v>
      </c>
      <c r="F58" s="42">
        <f>D58*($F$68-F62-F63-F64-F65)</f>
        <v>0</v>
      </c>
    </row>
    <row r="59" spans="1:8" x14ac:dyDescent="0.25">
      <c r="A59" s="264"/>
      <c r="B59" s="238" t="s">
        <v>56</v>
      </c>
      <c r="C59" s="239"/>
      <c r="D59" s="72"/>
      <c r="E59" s="96"/>
      <c r="F59" s="46">
        <f>F68*D59</f>
        <v>0</v>
      </c>
    </row>
    <row r="60" spans="1:8" x14ac:dyDescent="0.25">
      <c r="A60" s="151" t="s">
        <v>57</v>
      </c>
      <c r="B60" s="152"/>
      <c r="C60" s="152"/>
      <c r="D60" s="152"/>
      <c r="E60" s="153"/>
      <c r="F60" s="43">
        <f>F52+F53+F59</f>
        <v>0</v>
      </c>
    </row>
    <row r="61" spans="1:8" x14ac:dyDescent="0.25">
      <c r="A61" s="85"/>
      <c r="B61" s="244" t="s">
        <v>58</v>
      </c>
      <c r="C61" s="245"/>
      <c r="D61" s="245"/>
      <c r="E61" s="246"/>
      <c r="F61" s="46">
        <f>SUM(F62:F65)</f>
        <v>0</v>
      </c>
    </row>
    <row r="62" spans="1:8" x14ac:dyDescent="0.25">
      <c r="A62" s="86"/>
      <c r="B62" s="55"/>
      <c r="C62" s="56" t="s">
        <v>23</v>
      </c>
      <c r="D62" s="72"/>
      <c r="E62" s="96" t="s">
        <v>102</v>
      </c>
      <c r="F62" s="42">
        <f>F68*D62</f>
        <v>0</v>
      </c>
    </row>
    <row r="63" spans="1:8" x14ac:dyDescent="0.25">
      <c r="A63" s="86"/>
      <c r="B63" s="57"/>
      <c r="C63" s="56" t="s">
        <v>18</v>
      </c>
      <c r="D63" s="72"/>
      <c r="E63" s="96" t="s">
        <v>102</v>
      </c>
      <c r="F63" s="42">
        <f>D63*$F$68*(1-D9)</f>
        <v>0</v>
      </c>
    </row>
    <row r="64" spans="1:8" x14ac:dyDescent="0.25">
      <c r="A64" s="86"/>
      <c r="B64" s="58"/>
      <c r="C64" s="56" t="s">
        <v>20</v>
      </c>
      <c r="D64" s="72"/>
      <c r="E64" s="96" t="s">
        <v>102</v>
      </c>
      <c r="F64" s="42">
        <f>D64*$F$68</f>
        <v>0</v>
      </c>
    </row>
    <row r="65" spans="1:8" x14ac:dyDescent="0.25">
      <c r="A65" s="86"/>
      <c r="B65" s="59"/>
      <c r="C65" s="56" t="s">
        <v>22</v>
      </c>
      <c r="D65" s="72"/>
      <c r="E65" s="96" t="s">
        <v>102</v>
      </c>
      <c r="F65" s="42">
        <f>D65*$F$68</f>
        <v>0</v>
      </c>
    </row>
    <row r="66" spans="1:8" x14ac:dyDescent="0.25">
      <c r="A66" s="86"/>
      <c r="B66" s="242" t="s">
        <v>104</v>
      </c>
      <c r="C66" s="243"/>
      <c r="D66" s="51" t="s">
        <v>30</v>
      </c>
      <c r="E66" s="94"/>
      <c r="F66" s="8">
        <f>-F67</f>
        <v>0</v>
      </c>
    </row>
    <row r="67" spans="1:8" x14ac:dyDescent="0.25">
      <c r="A67" s="87"/>
      <c r="B67" s="238" t="s">
        <v>105</v>
      </c>
      <c r="C67" s="239"/>
      <c r="D67" s="72"/>
      <c r="E67" s="116" t="s">
        <v>113</v>
      </c>
      <c r="F67" s="42">
        <f>(F62-F24-F36-F40)*D67</f>
        <v>0</v>
      </c>
    </row>
    <row r="68" spans="1:8" x14ac:dyDescent="0.25">
      <c r="A68" s="142" t="s">
        <v>67</v>
      </c>
      <c r="B68" s="143"/>
      <c r="C68" s="143"/>
      <c r="D68" s="143"/>
      <c r="E68" s="144"/>
      <c r="F68" s="43">
        <f>F52/(1-(+D54+D55+D56+D57+D58+D59+D62*(1-D67)+(D63*(1-D11))+D64+D65))</f>
        <v>0</v>
      </c>
      <c r="H68" s="25"/>
    </row>
    <row r="69" spans="1:8" x14ac:dyDescent="0.25">
      <c r="A69" s="142" t="s">
        <v>127</v>
      </c>
      <c r="B69" s="143"/>
      <c r="C69" s="143"/>
      <c r="D69" s="143"/>
      <c r="E69" s="144"/>
      <c r="F69" s="130">
        <v>0</v>
      </c>
    </row>
    <row r="70" spans="1:8" x14ac:dyDescent="0.25">
      <c r="A70" s="142" t="s">
        <v>132</v>
      </c>
      <c r="B70" s="143"/>
      <c r="C70" s="143"/>
      <c r="D70" s="143"/>
      <c r="E70" s="144"/>
      <c r="F70" s="43">
        <f>F68+F69</f>
        <v>0</v>
      </c>
    </row>
    <row r="71" spans="1:8" x14ac:dyDescent="0.25">
      <c r="A71" s="234"/>
      <c r="B71" s="238" t="s">
        <v>68</v>
      </c>
      <c r="C71" s="239"/>
      <c r="D71" s="63" t="s">
        <v>30</v>
      </c>
      <c r="E71" s="96"/>
      <c r="F71" s="5">
        <f>IF(F69=0,-F58,0)</f>
        <v>0</v>
      </c>
    </row>
    <row r="72" spans="1:8" x14ac:dyDescent="0.25">
      <c r="A72" s="235"/>
      <c r="B72" s="238" t="s">
        <v>69</v>
      </c>
      <c r="C72" s="239"/>
      <c r="D72" s="72"/>
      <c r="E72" s="96"/>
      <c r="F72" s="42">
        <f>-F68*D72</f>
        <v>0</v>
      </c>
    </row>
    <row r="73" spans="1:8" x14ac:dyDescent="0.25">
      <c r="A73" s="235"/>
      <c r="B73" s="238" t="s">
        <v>72</v>
      </c>
      <c r="C73" s="239"/>
      <c r="D73" s="51" t="s">
        <v>30</v>
      </c>
      <c r="E73" s="96" t="s">
        <v>73</v>
      </c>
      <c r="F73" s="42">
        <f>SUM(F70:F72)</f>
        <v>0</v>
      </c>
    </row>
    <row r="74" spans="1:8" x14ac:dyDescent="0.25">
      <c r="A74" s="235"/>
      <c r="B74" s="238" t="s">
        <v>74</v>
      </c>
      <c r="C74" s="239"/>
      <c r="D74" s="72"/>
      <c r="E74" s="96" t="s">
        <v>75</v>
      </c>
      <c r="F74" s="42">
        <f>F75*D74</f>
        <v>0</v>
      </c>
    </row>
    <row r="75" spans="1:8" x14ac:dyDescent="0.25">
      <c r="A75" s="235"/>
      <c r="B75" s="238" t="s">
        <v>76</v>
      </c>
      <c r="C75" s="239"/>
      <c r="D75" s="240" t="s">
        <v>30</v>
      </c>
      <c r="E75" s="241"/>
      <c r="F75" s="42">
        <f>F73/(1-D74)</f>
        <v>0</v>
      </c>
    </row>
    <row r="76" spans="1:8" x14ac:dyDescent="0.25">
      <c r="A76" s="236"/>
      <c r="B76" s="64"/>
      <c r="C76" s="96" t="s">
        <v>23</v>
      </c>
      <c r="D76" s="72"/>
      <c r="E76" s="96" t="s">
        <v>77</v>
      </c>
      <c r="F76" s="42">
        <f>F79*D76</f>
        <v>0</v>
      </c>
    </row>
    <row r="77" spans="1:8" x14ac:dyDescent="0.25">
      <c r="A77" s="236"/>
      <c r="B77" s="53"/>
      <c r="C77" s="96" t="s">
        <v>20</v>
      </c>
      <c r="D77" s="72"/>
      <c r="E77" s="96" t="s">
        <v>77</v>
      </c>
      <c r="F77" s="42">
        <f>D77*F79</f>
        <v>0</v>
      </c>
    </row>
    <row r="78" spans="1:8" x14ac:dyDescent="0.25">
      <c r="A78" s="237"/>
      <c r="B78" s="61"/>
      <c r="C78" s="96" t="s">
        <v>22</v>
      </c>
      <c r="D78" s="72"/>
      <c r="E78" s="96" t="s">
        <v>77</v>
      </c>
      <c r="F78" s="42">
        <f>D78*F79</f>
        <v>0</v>
      </c>
    </row>
    <row r="79" spans="1:8" x14ac:dyDescent="0.25">
      <c r="A79" s="142" t="s">
        <v>78</v>
      </c>
      <c r="B79" s="143"/>
      <c r="C79" s="144"/>
      <c r="D79" s="117"/>
      <c r="E79" s="62"/>
      <c r="F79" s="46">
        <f>F75/(1-SUM(D76:D78))</f>
        <v>0</v>
      </c>
    </row>
    <row r="80" spans="1:8" x14ac:dyDescent="0.25">
      <c r="A80" s="139" t="s">
        <v>88</v>
      </c>
      <c r="B80" s="140"/>
      <c r="C80" s="146"/>
      <c r="D80" s="146"/>
      <c r="E80" s="140"/>
      <c r="F80" s="147"/>
    </row>
    <row r="81" spans="1:7" x14ac:dyDescent="0.25">
      <c r="A81" s="139" t="s">
        <v>109</v>
      </c>
      <c r="B81" s="140"/>
      <c r="C81" s="140"/>
      <c r="D81" s="140"/>
      <c r="E81" s="140"/>
      <c r="F81" s="141"/>
      <c r="G81" s="31"/>
    </row>
    <row r="82" spans="1:7" x14ac:dyDescent="0.25">
      <c r="A82" s="139" t="s">
        <v>130</v>
      </c>
      <c r="B82" s="140"/>
      <c r="C82" s="140"/>
      <c r="D82" s="140"/>
      <c r="E82" s="140"/>
      <c r="F82" s="141"/>
      <c r="G82" s="31"/>
    </row>
    <row r="83" spans="1:7" x14ac:dyDescent="0.25">
      <c r="A83" s="225" t="s">
        <v>110</v>
      </c>
      <c r="B83" s="226"/>
      <c r="C83" s="226"/>
      <c r="D83" s="226"/>
      <c r="E83" s="226"/>
      <c r="F83" s="227"/>
      <c r="G83" s="31"/>
    </row>
    <row r="84" spans="1:7" x14ac:dyDescent="0.25">
      <c r="A84" s="228"/>
      <c r="B84" s="229"/>
      <c r="C84" s="229"/>
      <c r="D84" s="229"/>
      <c r="E84" s="229"/>
      <c r="F84" s="230"/>
      <c r="G84" s="31"/>
    </row>
    <row r="85" spans="1:7" ht="12.95" customHeight="1" x14ac:dyDescent="0.25">
      <c r="A85" s="231" t="s">
        <v>111</v>
      </c>
      <c r="B85" s="232"/>
      <c r="C85" s="232"/>
      <c r="D85" s="232"/>
      <c r="E85" s="232"/>
      <c r="F85" s="233"/>
      <c r="G85" s="31"/>
    </row>
    <row r="86" spans="1:7" ht="12.95" customHeight="1" x14ac:dyDescent="0.25">
      <c r="A86" s="231" t="s">
        <v>112</v>
      </c>
      <c r="B86" s="232"/>
      <c r="C86" s="232"/>
      <c r="D86" s="232"/>
      <c r="E86" s="232"/>
      <c r="F86" s="233"/>
    </row>
    <row r="87" spans="1:7" ht="28.5" customHeight="1" x14ac:dyDescent="0.25">
      <c r="A87" s="136" t="s">
        <v>134</v>
      </c>
      <c r="B87" s="137"/>
      <c r="C87" s="137"/>
      <c r="D87" s="137"/>
      <c r="E87" s="137"/>
      <c r="F87" s="138"/>
    </row>
  </sheetData>
  <sheetProtection algorithmName="SHA-512" hashValue="IdIhbEErhlxK6REKuHhkkKlJKW5xyu3rjcO1Xn+hON4B6U6v3EZTJpSRjTGeTlhVPpSL9/0vSttKmdFP+J87wQ==" saltValue="kZEhyqw7hXmSPwefobzmOQ==" spinCount="100000" sheet="1" objects="1" scenarios="1"/>
  <mergeCells count="69">
    <mergeCell ref="A16:E16"/>
    <mergeCell ref="A1:C1"/>
    <mergeCell ref="D1:F1"/>
    <mergeCell ref="A2:C2"/>
    <mergeCell ref="D2:F2"/>
    <mergeCell ref="A3:C3"/>
    <mergeCell ref="D3:F3"/>
    <mergeCell ref="A4:C4"/>
    <mergeCell ref="D4:F4"/>
    <mergeCell ref="A13:F13"/>
    <mergeCell ref="A14:C14"/>
    <mergeCell ref="A15:E15"/>
    <mergeCell ref="A5:B11"/>
    <mergeCell ref="A17:A18"/>
    <mergeCell ref="B17:C17"/>
    <mergeCell ref="B18:C18"/>
    <mergeCell ref="A19:E19"/>
    <mergeCell ref="A20:A26"/>
    <mergeCell ref="B20:C20"/>
    <mergeCell ref="B21:C21"/>
    <mergeCell ref="B22:C22"/>
    <mergeCell ref="B23:C23"/>
    <mergeCell ref="B24:C24"/>
    <mergeCell ref="B25:C25"/>
    <mergeCell ref="B26:C26"/>
    <mergeCell ref="A27:E27"/>
    <mergeCell ref="A28:A32"/>
    <mergeCell ref="B28:C28"/>
    <mergeCell ref="D28:D32"/>
    <mergeCell ref="B29:B32"/>
    <mergeCell ref="A48:E48"/>
    <mergeCell ref="A53:A59"/>
    <mergeCell ref="A49:E49"/>
    <mergeCell ref="A50:A51"/>
    <mergeCell ref="B50:C50"/>
    <mergeCell ref="B51:C51"/>
    <mergeCell ref="A52:E52"/>
    <mergeCell ref="B53:E53"/>
    <mergeCell ref="A33:E33"/>
    <mergeCell ref="A34:A47"/>
    <mergeCell ref="B34:E34"/>
    <mergeCell ref="B35:B38"/>
    <mergeCell ref="B39:E39"/>
    <mergeCell ref="B41:C41"/>
    <mergeCell ref="D41:E42"/>
    <mergeCell ref="B42:C42"/>
    <mergeCell ref="B75:C75"/>
    <mergeCell ref="D75:E75"/>
    <mergeCell ref="A60:E60"/>
    <mergeCell ref="B59:C59"/>
    <mergeCell ref="B66:C66"/>
    <mergeCell ref="B67:C67"/>
    <mergeCell ref="B61:E61"/>
    <mergeCell ref="A87:F87"/>
    <mergeCell ref="A69:E69"/>
    <mergeCell ref="A68:E68"/>
    <mergeCell ref="A79:C79"/>
    <mergeCell ref="A80:F80"/>
    <mergeCell ref="A81:F81"/>
    <mergeCell ref="A82:F82"/>
    <mergeCell ref="A83:F84"/>
    <mergeCell ref="A85:F85"/>
    <mergeCell ref="A86:F86"/>
    <mergeCell ref="A70:E70"/>
    <mergeCell ref="A71:A78"/>
    <mergeCell ref="B71:C71"/>
    <mergeCell ref="B72:C72"/>
    <mergeCell ref="B73:C73"/>
    <mergeCell ref="B74:C74"/>
  </mergeCells>
  <dataValidations count="1">
    <dataValidation operator="greaterThan" allowBlank="1" showInputMessage="1" showErrorMessage="1" errorTitle="Prezado Usuário." error="Este campo aceita valores numéricos._x000a__x000a__x000a_Obrigado" sqref="A13:A53 A1:F12 B70:F84 B13:E67 G1:XFD1048576 F13:F69 A60:A1048576 B88:F104857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ZFM</vt:lpstr>
      <vt:lpstr>Outra UF</vt:lpstr>
      <vt:lpstr>ZFM!Area_de_impressao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cordeirg</dc:creator>
  <cp:lastModifiedBy>Sergio Nina</cp:lastModifiedBy>
  <cp:lastPrinted>2016-12-06T15:37:10Z</cp:lastPrinted>
  <dcterms:created xsi:type="dcterms:W3CDTF">2016-12-05T18:25:02Z</dcterms:created>
  <dcterms:modified xsi:type="dcterms:W3CDTF">2016-12-22T17:25:27Z</dcterms:modified>
</cp:coreProperties>
</file>